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80"/>
  </bookViews>
  <sheets>
    <sheet name="TFRi - posebni dio " sheetId="7" r:id="rId1"/>
  </sheets>
  <definedNames>
    <definedName name="_xlnm.Print_Area" localSheetId="0">'TFRi - posebni dio '!$A$1:$G$106</definedName>
    <definedName name="_xlnm.Print_Titles" localSheetId="0">'TFRi - posebni dio '!$2:$2</definedName>
  </definedNames>
  <calcPr calcId="144525"/>
</workbook>
</file>

<file path=xl/sharedStrings.xml><?xml version="1.0" encoding="utf-8"?>
<sst xmlns="http://schemas.openxmlformats.org/spreadsheetml/2006/main" count="181" uniqueCount="61">
  <si>
    <t>IZMJENE I DOPUNE FINANCIJSKOG PLANA ZA 2025. GODINU
POSEBNI DIO</t>
  </si>
  <si>
    <r>
      <rPr>
        <b/>
        <sz val="10"/>
        <color indexed="8"/>
        <rFont val="Arial"/>
        <charset val="238"/>
      </rPr>
      <t xml:space="preserve">BROJČANA OZNAKA PRORAČUNSKOG KORISNIKA:  
</t>
    </r>
    <r>
      <rPr>
        <b/>
        <sz val="10"/>
        <color rgb="FF7030A0"/>
        <rFont val="Arial"/>
        <charset val="134"/>
      </rPr>
      <t>2151</t>
    </r>
  </si>
  <si>
    <r>
      <rPr>
        <b/>
        <sz val="10"/>
        <color indexed="8"/>
        <rFont val="Arial"/>
        <charset val="238"/>
      </rPr>
      <t xml:space="preserve">NAZIV PRORAČUNSKOG KORISNIKA:                    
</t>
    </r>
    <r>
      <rPr>
        <b/>
        <sz val="10"/>
        <color rgb="FF7030A0"/>
        <rFont val="Arial"/>
        <charset val="134"/>
      </rPr>
      <t>SVEUČILIŠTE U RIJECI - TEHNIČKI FAKULTET</t>
    </r>
  </si>
  <si>
    <t>IZVRŠENJE
2023.</t>
  </si>
  <si>
    <t>TEKUĆI PLAN
2024.</t>
  </si>
  <si>
    <t>PLAN 
ZA 2025.</t>
  </si>
  <si>
    <t>Povećanje iznos u plusu / smanjenje iznos u minusu</t>
  </si>
  <si>
    <t>NOVI PLAN 2025.</t>
  </si>
  <si>
    <t>UKUPNO IZVORI</t>
  </si>
  <si>
    <t>Opći prihodi i primici</t>
  </si>
  <si>
    <t>Vlastiti prihodi</t>
  </si>
  <si>
    <t>Ostali prihodi za posebne namjene</t>
  </si>
  <si>
    <t>Pomoći EU</t>
  </si>
  <si>
    <t>Ostale pomoći</t>
  </si>
  <si>
    <t>Donacije</t>
  </si>
  <si>
    <t>Mehanizam za oporavak i otpornost</t>
  </si>
  <si>
    <t>Fond solidarnosti Europske unije – potres</t>
  </si>
  <si>
    <t>Prihodi od nefinanc. im. i nadoknade štete s naslova osiguranja</t>
  </si>
  <si>
    <t xml:space="preserve">UKUPNO AKTIVNOSTI </t>
  </si>
  <si>
    <t>A621002</t>
  </si>
  <si>
    <t>REDOVNA DJELATNOST SVEUČILIŠTA U RIJECI</t>
  </si>
  <si>
    <t>11</t>
  </si>
  <si>
    <t>31</t>
  </si>
  <si>
    <t>Rashodi za zaposlene</t>
  </si>
  <si>
    <t>32</t>
  </si>
  <si>
    <t>Materijalni rashodi</t>
  </si>
  <si>
    <t>38</t>
  </si>
  <si>
    <t>Ostali rashodi</t>
  </si>
  <si>
    <t>A622122</t>
  </si>
  <si>
    <t>PROGRAMSKO FINANCIRANJE JAVNIH VISOKIH UČILIŠTA</t>
  </si>
  <si>
    <t>34</t>
  </si>
  <si>
    <t>Financijski rashodi</t>
  </si>
  <si>
    <t>37</t>
  </si>
  <si>
    <t>Naknade građanima i kućanstvima na temelju osiguranja i druge naknade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</si>
  <si>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</si>
  <si>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</si>
  <si>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</si>
  <si>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</si>
  <si>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</si>
  <si>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</si>
  <si>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 xml:space="preserve">A621181 </t>
  </si>
  <si>
    <t>PRAVOMOĆNE SUDSKE PRESUDE</t>
  </si>
  <si>
    <t>A621183</t>
  </si>
  <si>
    <t>STIPENDIJE I ŠKOLARINE ZA DOKTORSKI STUDIJ</t>
  </si>
  <si>
    <t>A679072</t>
  </si>
  <si>
    <t>EU PROJEKTI SVEUČILIŠTA U RIJECI (IZ EVIDENCIJSKIH PRIHODA)</t>
  </si>
  <si>
    <t>35</t>
  </si>
  <si>
    <t>Subvencije</t>
  </si>
  <si>
    <t>36</t>
  </si>
  <si>
    <t>Pomoći dane u inozemstvo i unutar općeg proračuna</t>
  </si>
  <si>
    <t>61</t>
  </si>
  <si>
    <t xml:space="preserve">A679089 </t>
  </si>
  <si>
    <t>REDOVNA DJELATNOST SVEUČILIŠTA U RIJECI (IZ EVIDENCIJSKIH PRIHODA)</t>
  </si>
  <si>
    <t>43</t>
  </si>
  <si>
    <t>52</t>
  </si>
  <si>
    <t>Prihodi od prodaje nefinanc. im. i nadoknade štete s naslova osiguranja</t>
  </si>
  <si>
    <t>K679128</t>
  </si>
  <si>
    <t>POBOLJ.UČINK.JAV.ULAG.NA PODR.ISTRAŽ.,RAZV. I INOV.-NPOO (C3.2.R3)</t>
  </si>
  <si>
    <t>U Rijeci, 10.12.2025.</t>
  </si>
  <si>
    <t>Dekan:</t>
  </si>
  <si>
    <t>Prof. dr. sc. Lado Kranjčević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</si>
</sst>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178" formatCode="#,##0;[Red]#,##0"/>
  </numFmts>
  <fonts count="39">
    <font>
      <sz val="11"/>
      <color theme="1"/>
      <name val="Calibri"/>
      <charset val="238"/>
      <scheme val="minor"/>
    </font>
    <font>
      <b/>
      <sz val="12"/>
      <name val="Arial"/>
      <charset val="134"/>
    </font>
    <font>
      <b/>
      <sz val="10"/>
      <color indexed="8"/>
      <name val="Arial"/>
      <charset val="238"/>
    </font>
    <font>
      <b/>
      <sz val="10"/>
      <name val="Arial"/>
      <charset val="238"/>
    </font>
    <font>
      <b/>
      <sz val="8"/>
      <name val="Arial"/>
      <charset val="238"/>
    </font>
    <font>
      <sz val="8"/>
      <name val="Arial"/>
      <charset val="134"/>
    </font>
    <font>
      <b/>
      <sz val="8"/>
      <color rgb="FF7030A0"/>
      <name val="Arial"/>
      <charset val="134"/>
    </font>
    <font>
      <sz val="11"/>
      <color rgb="FFFF0000"/>
      <name val="Calibri"/>
      <charset val="238"/>
      <scheme val="minor"/>
    </font>
    <font>
      <sz val="8"/>
      <color theme="1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color indexed="8"/>
      <name val="Arial"/>
      <charset val="134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name val="Arial"/>
      <charset val="238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6"/>
      <name val="Arial"/>
      <charset val="238"/>
    </font>
    <font>
      <sz val="11"/>
      <color rgb="FFFA7D00"/>
      <name val="Calibri"/>
      <charset val="0"/>
      <scheme val="minor"/>
    </font>
    <font>
      <sz val="10"/>
      <color indexed="39"/>
      <name val="Arial"/>
      <charset val="134"/>
    </font>
    <font>
      <b/>
      <sz val="10"/>
      <color indexed="8"/>
      <name val="Arial"/>
      <charset val="134"/>
    </font>
    <font>
      <b/>
      <sz val="12"/>
      <color indexed="8"/>
      <name val="Arial"/>
      <charset val="238"/>
    </font>
    <font>
      <b/>
      <sz val="10"/>
      <color indexed="44"/>
      <name val="Arial"/>
      <charset val="238"/>
    </font>
    <font>
      <sz val="10"/>
      <color indexed="8"/>
      <name val="Arial"/>
      <charset val="238"/>
    </font>
    <font>
      <sz val="10"/>
      <color indexed="10"/>
      <name val="Arial"/>
      <charset val="134"/>
    </font>
    <font>
      <b/>
      <sz val="10"/>
      <color rgb="FF7030A0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auto="1"/>
      </right>
      <top/>
      <bottom style="thin">
        <color indexed="18"/>
      </bottom>
      <diagonal/>
    </border>
    <border>
      <left style="medium">
        <color auto="1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auto="1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auto="1"/>
      </bottom>
      <diagonal/>
    </border>
    <border>
      <left style="medium">
        <color auto="1"/>
      </left>
      <right style="thin">
        <color indexed="18"/>
      </right>
      <top style="thin">
        <color indexed="18"/>
      </top>
      <bottom style="medium">
        <color auto="1"/>
      </bottom>
      <diagonal/>
    </border>
    <border>
      <left style="thin">
        <color indexed="18"/>
      </left>
      <right style="thin">
        <color indexed="18"/>
      </right>
      <top/>
      <bottom style="medium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auto="1"/>
      </bottom>
      <diagonal/>
    </border>
    <border>
      <left style="thin">
        <color indexed="18"/>
      </left>
      <right style="medium">
        <color auto="1"/>
      </right>
      <top style="thin">
        <color indexed="18"/>
      </top>
      <bottom style="medium">
        <color auto="1"/>
      </bottom>
      <diagonal/>
    </border>
    <border>
      <left style="medium">
        <color auto="1"/>
      </left>
      <right style="thin">
        <color indexed="18"/>
      </right>
      <top style="medium">
        <color auto="1"/>
      </top>
      <bottom style="medium">
        <color auto="1"/>
      </bottom>
      <diagonal/>
    </border>
    <border>
      <left style="thin">
        <color indexed="18"/>
      </left>
      <right style="thin">
        <color indexed="18"/>
      </right>
      <top style="medium">
        <color auto="1"/>
      </top>
      <bottom style="medium">
        <color auto="1"/>
      </bottom>
      <diagonal/>
    </border>
    <border>
      <left style="thin">
        <color indexed="1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auto="1"/>
      </right>
      <top style="thin">
        <color indexed="18"/>
      </top>
      <bottom/>
      <diagonal/>
    </border>
    <border>
      <left style="medium">
        <color auto="1"/>
      </left>
      <right style="thin">
        <color indexed="18"/>
      </right>
      <top style="thin">
        <color indexed="18"/>
      </top>
      <bottom style="thin">
        <color auto="1"/>
      </bottom>
      <diagonal/>
    </border>
    <border>
      <left style="medium">
        <color auto="1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18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indexed="18"/>
      </right>
      <top/>
      <bottom style="medium">
        <color auto="1"/>
      </bottom>
      <diagonal/>
    </border>
    <border>
      <left style="thin">
        <color indexed="18"/>
      </left>
      <right style="medium">
        <color auto="1"/>
      </right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</borders>
  <cellStyleXfs count="99">
    <xf numFmtId="0" fontId="0" fillId="0" borderId="0"/>
    <xf numFmtId="0" fontId="9" fillId="7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3" fillId="9" borderId="37" applyNumberFormat="0" applyProtection="0">
      <alignment horizontal="center" vertical="top" wrapText="1"/>
    </xf>
    <xf numFmtId="4" fontId="11" fillId="8" borderId="37" applyNumberFormat="0" applyProtection="0">
      <alignment horizontal="left" vertical="center" indent="1"/>
    </xf>
    <xf numFmtId="42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" fontId="11" fillId="18" borderId="37" applyNumberFormat="0" applyProtection="0">
      <alignment horizontal="right" vertical="center"/>
    </xf>
    <xf numFmtId="0" fontId="12" fillId="10" borderId="38" applyNumberFormat="0" applyAlignment="0" applyProtection="0">
      <alignment vertical="center"/>
    </xf>
    <xf numFmtId="0" fontId="14" fillId="0" borderId="39" applyNumberFormat="0" applyFill="0" applyAlignment="0" applyProtection="0">
      <alignment vertical="center"/>
    </xf>
    <xf numFmtId="0" fontId="10" fillId="20" borderId="40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4" fontId="11" fillId="28" borderId="37" applyNumberFormat="0" applyProtection="0">
      <alignment horizontal="right" vertical="center"/>
    </xf>
    <xf numFmtId="0" fontId="24" fillId="0" borderId="42" applyNumberFormat="0" applyFill="0" applyAlignment="0" applyProtection="0">
      <alignment vertical="center"/>
    </xf>
    <xf numFmtId="4" fontId="11" fillId="27" borderId="37" applyNumberFormat="0" applyProtection="0">
      <alignment horizontal="right" vertical="center"/>
    </xf>
    <xf numFmtId="0" fontId="3" fillId="9" borderId="37" applyNumberFormat="0" applyProtection="0">
      <alignment horizontal="left" vertical="center" indent="1"/>
    </xf>
    <xf numFmtId="0" fontId="24" fillId="0" borderId="0" applyNumberFormat="0" applyFill="0" applyBorder="0" applyAlignment="0" applyProtection="0">
      <alignment vertical="center"/>
    </xf>
    <xf numFmtId="4" fontId="11" fillId="33" borderId="37" applyNumberFormat="0" applyProtection="0">
      <alignment horizontal="right" vertical="center"/>
    </xf>
    <xf numFmtId="4" fontId="11" fillId="8" borderId="37" applyNumberFormat="0" applyProtection="0">
      <alignment vertical="center"/>
    </xf>
    <xf numFmtId="0" fontId="19" fillId="22" borderId="41" applyNumberFormat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11" borderId="12" applyNumberFormat="0" applyProtection="0">
      <alignment horizontal="left" vertical="center" indent="1"/>
    </xf>
    <xf numFmtId="0" fontId="28" fillId="36" borderId="44" applyNumberFormat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27" fillId="36" borderId="41" applyNumberFormat="0" applyAlignment="0" applyProtection="0">
      <alignment vertical="center"/>
    </xf>
    <xf numFmtId="0" fontId="31" fillId="0" borderId="45" applyNumberFormat="0" applyFill="0" applyAlignment="0" applyProtection="0">
      <alignment vertical="center"/>
    </xf>
    <xf numFmtId="0" fontId="26" fillId="0" borderId="43" applyNumberFormat="0" applyFill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" fontId="11" fillId="29" borderId="37" applyNumberFormat="0" applyProtection="0">
      <alignment horizontal="right" vertical="center"/>
    </xf>
    <xf numFmtId="0" fontId="18" fillId="0" borderId="0"/>
    <xf numFmtId="0" fontId="15" fillId="24" borderId="0" applyNumberFormat="0" applyBorder="0" applyAlignment="0" applyProtection="0">
      <alignment vertical="center"/>
    </xf>
    <xf numFmtId="0" fontId="15" fillId="4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4" fontId="11" fillId="45" borderId="37" applyNumberFormat="0" applyProtection="0">
      <alignment horizontal="right" vertical="center"/>
    </xf>
    <xf numFmtId="0" fontId="15" fillId="43" borderId="0" applyNumberFormat="0" applyBorder="0" applyAlignment="0" applyProtection="0">
      <alignment vertical="center"/>
    </xf>
    <xf numFmtId="4" fontId="5" fillId="0" borderId="12" applyNumberFormat="0" applyProtection="0">
      <alignment horizontal="right" vertical="center"/>
    </xf>
    <xf numFmtId="0" fontId="9" fillId="46" borderId="0" applyNumberFormat="0" applyBorder="0" applyAlignment="0" applyProtection="0">
      <alignment vertical="center"/>
    </xf>
    <xf numFmtId="4" fontId="5" fillId="8" borderId="12" applyNumberFormat="0" applyProtection="0">
      <alignment vertical="center"/>
    </xf>
    <xf numFmtId="4" fontId="11" fillId="12" borderId="37" applyNumberFormat="0" applyProtection="0">
      <alignment horizontal="right" vertical="center"/>
    </xf>
    <xf numFmtId="0" fontId="9" fillId="47" borderId="0" applyNumberFormat="0" applyBorder="0" applyAlignment="0" applyProtection="0">
      <alignment vertical="center"/>
    </xf>
    <xf numFmtId="0" fontId="5" fillId="9" borderId="12" applyNumberFormat="0" applyProtection="0">
      <alignment horizontal="left" vertical="center" wrapText="1" indent="1"/>
    </xf>
    <xf numFmtId="0" fontId="15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" fontId="5" fillId="30" borderId="12" applyNumberFormat="0" applyProtection="0">
      <alignment horizontal="left" vertical="center" indent="1"/>
    </xf>
    <xf numFmtId="0" fontId="15" fillId="31" borderId="0" applyNumberFormat="0" applyBorder="0" applyAlignment="0" applyProtection="0">
      <alignment vertical="center"/>
    </xf>
    <xf numFmtId="4" fontId="5" fillId="8" borderId="12" applyNumberFormat="0" applyProtection="0">
      <alignment horizontal="left" vertical="center" indent="1"/>
    </xf>
    <xf numFmtId="0" fontId="15" fillId="48" borderId="0" applyNumberFormat="0" applyBorder="0" applyAlignment="0" applyProtection="0">
      <alignment vertical="center"/>
    </xf>
    <xf numFmtId="0" fontId="9" fillId="49" borderId="0" applyNumberFormat="0" applyBorder="0" applyAlignment="0" applyProtection="0">
      <alignment vertical="center"/>
    </xf>
    <xf numFmtId="0" fontId="15" fillId="50" borderId="0" applyNumberFormat="0" applyBorder="0" applyAlignment="0" applyProtection="0">
      <alignment vertical="center"/>
    </xf>
    <xf numFmtId="0" fontId="5" fillId="30" borderId="12" applyProtection="0">
      <alignment vertical="center"/>
    </xf>
    <xf numFmtId="4" fontId="32" fillId="33" borderId="37" applyNumberFormat="0" applyProtection="0">
      <alignment horizontal="right" vertical="center"/>
    </xf>
    <xf numFmtId="4" fontId="32" fillId="8" borderId="37" applyNumberFormat="0" applyProtection="0">
      <alignment vertical="center"/>
    </xf>
    <xf numFmtId="0" fontId="18" fillId="37" borderId="37" applyNumberFormat="0" applyProtection="0">
      <alignment horizontal="left" vertical="center" indent="1"/>
    </xf>
    <xf numFmtId="4" fontId="11" fillId="8" borderId="37" applyNumberFormat="0" applyProtection="0">
      <alignment horizontal="left" vertical="center" indent="1"/>
    </xf>
    <xf numFmtId="4" fontId="11" fillId="51" borderId="37" applyNumberFormat="0" applyProtection="0">
      <alignment horizontal="right" vertical="center"/>
    </xf>
    <xf numFmtId="4" fontId="11" fillId="52" borderId="37" applyNumberFormat="0" applyProtection="0">
      <alignment horizontal="right" vertical="center"/>
    </xf>
    <xf numFmtId="4" fontId="11" fillId="53" borderId="37" applyNumberFormat="0" applyProtection="0">
      <alignment horizontal="right" vertical="center"/>
    </xf>
    <xf numFmtId="4" fontId="33" fillId="54" borderId="37" applyNumberFormat="0" applyProtection="0">
      <alignment horizontal="left" vertical="center" indent="1"/>
    </xf>
    <xf numFmtId="4" fontId="11" fillId="33" borderId="46" applyNumberFormat="0" applyProtection="0">
      <alignment horizontal="left" vertical="center" indent="1"/>
    </xf>
    <xf numFmtId="4" fontId="34" fillId="55" borderId="0" applyNumberFormat="0" applyProtection="0">
      <alignment horizontal="left" vertical="center" indent="1"/>
    </xf>
    <xf numFmtId="0" fontId="35" fillId="9" borderId="37" applyNumberFormat="0" applyProtection="0">
      <alignment horizontal="center" vertical="center"/>
    </xf>
    <xf numFmtId="4" fontId="5" fillId="56" borderId="12" applyNumberFormat="0" applyProtection="0">
      <alignment horizontal="right" vertical="center"/>
    </xf>
    <xf numFmtId="4" fontId="36" fillId="33" borderId="37" applyNumberFormat="0" applyProtection="0">
      <alignment horizontal="left" vertical="center" indent="1"/>
    </xf>
    <xf numFmtId="4" fontId="36" fillId="40" borderId="37" applyNumberFormat="0" applyProtection="0">
      <alignment horizontal="left" vertical="center" indent="1"/>
    </xf>
    <xf numFmtId="0" fontId="18" fillId="40" borderId="37" applyNumberFormat="0" applyProtection="0">
      <alignment horizontal="left" vertical="center" wrapText="1" indent="1"/>
    </xf>
    <xf numFmtId="0" fontId="18" fillId="40" borderId="37" applyNumberFormat="0" applyProtection="0">
      <alignment horizontal="left" vertical="center" indent="1"/>
    </xf>
    <xf numFmtId="0" fontId="18" fillId="57" borderId="37" applyNumberFormat="0" applyProtection="0">
      <alignment horizontal="left" vertical="center" wrapText="1" indent="1"/>
    </xf>
    <xf numFmtId="0" fontId="5" fillId="40" borderId="12" applyNumberFormat="0" applyProtection="0">
      <alignment horizontal="left" vertical="center" indent="1"/>
    </xf>
    <xf numFmtId="0" fontId="18" fillId="57" borderId="37" applyNumberFormat="0" applyProtection="0">
      <alignment horizontal="left" vertical="center" indent="1"/>
    </xf>
    <xf numFmtId="0" fontId="18" fillId="11" borderId="37" applyNumberFormat="0" applyProtection="0">
      <alignment horizontal="left" vertical="center" wrapText="1" indent="1"/>
    </xf>
    <xf numFmtId="0" fontId="18" fillId="11" borderId="37" applyNumberFormat="0" applyProtection="0">
      <alignment horizontal="left" vertical="center" indent="1"/>
    </xf>
    <xf numFmtId="0" fontId="18" fillId="37" borderId="37" applyNumberFormat="0" applyProtection="0">
      <alignment horizontal="left" vertical="center" wrapText="1" indent="1"/>
    </xf>
    <xf numFmtId="0" fontId="5" fillId="58" borderId="12" applyNumberFormat="0" applyProtection="0">
      <alignment horizontal="left" vertical="center" indent="1"/>
    </xf>
    <xf numFmtId="0" fontId="18" fillId="37" borderId="37" applyNumberFormat="0" applyProtection="0">
      <alignment horizontal="left" vertical="center" indent="1"/>
    </xf>
    <xf numFmtId="0" fontId="18" fillId="0" borderId="0"/>
    <xf numFmtId="4" fontId="11" fillId="59" borderId="37" applyNumberFormat="0" applyProtection="0">
      <alignment vertical="center"/>
    </xf>
    <xf numFmtId="4" fontId="32" fillId="59" borderId="37" applyNumberFormat="0" applyProtection="0">
      <alignment vertical="center"/>
    </xf>
    <xf numFmtId="4" fontId="11" fillId="59" borderId="37" applyNumberFormat="0" applyProtection="0">
      <alignment horizontal="left" vertical="center" indent="1"/>
    </xf>
    <xf numFmtId="4" fontId="11" fillId="59" borderId="37" applyNumberFormat="0" applyProtection="0">
      <alignment horizontal="left" vertical="center" indent="1"/>
    </xf>
    <xf numFmtId="0" fontId="30" fillId="0" borderId="0" applyNumberFormat="0" applyProtection="0"/>
    <xf numFmtId="4" fontId="37" fillId="33" borderId="37" applyNumberFormat="0" applyProtection="0">
      <alignment horizontal="right" vertical="center"/>
    </xf>
  </cellStyleXfs>
  <cellXfs count="8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4" fillId="4" borderId="8" xfId="90" applyFont="1" applyFill="1" applyBorder="1" applyAlignment="1">
      <alignment horizontal="center" vertical="center"/>
    </xf>
    <xf numFmtId="0" fontId="5" fillId="0" borderId="9" xfId="90" applyFill="1" applyBorder="1">
      <alignment horizontal="left" vertical="center" indent="1"/>
    </xf>
    <xf numFmtId="3" fontId="5" fillId="0" borderId="9" xfId="53" applyNumberFormat="1" applyFill="1" applyBorder="1">
      <alignment horizontal="right" vertical="center"/>
    </xf>
    <xf numFmtId="3" fontId="5" fillId="0" borderId="10" xfId="53" applyNumberFormat="1" applyFill="1" applyBorder="1">
      <alignment horizontal="right" vertical="center"/>
    </xf>
    <xf numFmtId="0" fontId="4" fillId="4" borderId="11" xfId="90" applyFont="1" applyFill="1" applyBorder="1" applyAlignment="1">
      <alignment horizontal="center" vertical="center"/>
    </xf>
    <xf numFmtId="0" fontId="5" fillId="0" borderId="12" xfId="90" applyFill="1" applyBorder="1">
      <alignment horizontal="left" vertical="center" indent="1"/>
    </xf>
    <xf numFmtId="3" fontId="5" fillId="0" borderId="12" xfId="53" applyNumberFormat="1" applyFill="1" applyBorder="1">
      <alignment horizontal="right" vertical="center"/>
    </xf>
    <xf numFmtId="3" fontId="5" fillId="0" borderId="13" xfId="53" applyNumberFormat="1" applyFill="1" applyBorder="1">
      <alignment horizontal="right" vertical="center"/>
    </xf>
    <xf numFmtId="0" fontId="5" fillId="0" borderId="14" xfId="90" applyFill="1" applyBorder="1">
      <alignment horizontal="left" vertical="center" indent="1"/>
    </xf>
    <xf numFmtId="0" fontId="4" fillId="4" borderId="15" xfId="90" applyFont="1" applyFill="1" applyBorder="1" applyAlignment="1">
      <alignment horizontal="center" vertical="center"/>
    </xf>
    <xf numFmtId="0" fontId="5" fillId="5" borderId="16" xfId="90" applyFill="1" applyBorder="1">
      <alignment horizontal="left" vertical="center" indent="1"/>
    </xf>
    <xf numFmtId="3" fontId="5" fillId="0" borderId="17" xfId="53" applyNumberFormat="1" applyFill="1" applyBorder="1">
      <alignment horizontal="right" vertical="center"/>
    </xf>
    <xf numFmtId="3" fontId="5" fillId="0" borderId="18" xfId="53" applyNumberFormat="1" applyFill="1" applyBorder="1">
      <alignment horizontal="right" vertical="center"/>
    </xf>
    <xf numFmtId="0" fontId="5" fillId="3" borderId="19" xfId="90" applyFill="1" applyBorder="1" applyAlignment="1">
      <alignment horizontal="center" vertical="center"/>
    </xf>
    <xf numFmtId="0" fontId="6" fillId="6" borderId="19" xfId="90" applyFont="1" applyFill="1" applyBorder="1" applyAlignment="1">
      <alignment horizontal="center" vertical="center"/>
    </xf>
    <xf numFmtId="0" fontId="6" fillId="6" borderId="20" xfId="90" applyFont="1" applyFill="1" applyBorder="1">
      <alignment horizontal="left" vertical="center" indent="1"/>
    </xf>
    <xf numFmtId="3" fontId="6" fillId="6" borderId="20" xfId="53" applyNumberFormat="1" applyFont="1" applyFill="1" applyBorder="1">
      <alignment horizontal="right" vertical="center"/>
    </xf>
    <xf numFmtId="3" fontId="6" fillId="6" borderId="21" xfId="53" applyNumberFormat="1" applyFont="1" applyFill="1" applyBorder="1">
      <alignment horizontal="right" vertical="center"/>
    </xf>
    <xf numFmtId="0" fontId="5" fillId="4" borderId="19" xfId="90" applyFill="1" applyBorder="1" applyAlignment="1">
      <alignment horizontal="center" vertical="center"/>
    </xf>
    <xf numFmtId="0" fontId="5" fillId="4" borderId="20" xfId="90" applyFill="1" applyBorder="1">
      <alignment horizontal="left" vertical="center" indent="1"/>
    </xf>
    <xf numFmtId="3" fontId="5" fillId="4" borderId="20" xfId="53" applyNumberFormat="1" applyFill="1" applyBorder="1">
      <alignment horizontal="right" vertical="center"/>
    </xf>
    <xf numFmtId="3" fontId="5" fillId="4" borderId="21" xfId="53" applyNumberFormat="1" applyFill="1" applyBorder="1">
      <alignment horizontal="right" vertical="center"/>
    </xf>
    <xf numFmtId="0" fontId="7" fillId="0" borderId="0" xfId="0" applyFont="1" applyFill="1"/>
    <xf numFmtId="0" fontId="5" fillId="0" borderId="8" xfId="90" applyFill="1" applyBorder="1" applyAlignment="1">
      <alignment horizontal="center" vertical="center"/>
    </xf>
    <xf numFmtId="0" fontId="5" fillId="0" borderId="11" xfId="90" applyFill="1" applyBorder="1" applyAlignment="1">
      <alignment horizontal="center" vertical="center"/>
    </xf>
    <xf numFmtId="0" fontId="5" fillId="0" borderId="22" xfId="90" applyFill="1" applyBorder="1" applyAlignment="1">
      <alignment horizontal="center" vertical="center"/>
    </xf>
    <xf numFmtId="0" fontId="5" fillId="0" borderId="23" xfId="90" applyFill="1" applyBorder="1">
      <alignment horizontal="left" vertical="center" indent="1"/>
    </xf>
    <xf numFmtId="3" fontId="5" fillId="0" borderId="23" xfId="53" applyNumberFormat="1" applyFill="1" applyBorder="1">
      <alignment horizontal="right" vertical="center"/>
    </xf>
    <xf numFmtId="3" fontId="5" fillId="0" borderId="24" xfId="53" applyNumberFormat="1" applyFill="1" applyBorder="1">
      <alignment horizontal="right" vertical="center"/>
    </xf>
    <xf numFmtId="0" fontId="5" fillId="0" borderId="25" xfId="90" applyFill="1" applyBorder="1" applyAlignment="1">
      <alignment horizontal="center" vertical="center"/>
    </xf>
    <xf numFmtId="3" fontId="5" fillId="0" borderId="14" xfId="53" applyNumberFormat="1" applyFill="1" applyBorder="1">
      <alignment horizontal="right" vertical="center"/>
    </xf>
    <xf numFmtId="0" fontId="5" fillId="0" borderId="26" xfId="90" applyFill="1" applyBorder="1" applyAlignment="1">
      <alignment horizontal="center" vertical="center"/>
    </xf>
    <xf numFmtId="0" fontId="5" fillId="0" borderId="27" xfId="90" applyFill="1" applyBorder="1">
      <alignment horizontal="left" vertical="center" indent="1"/>
    </xf>
    <xf numFmtId="3" fontId="5" fillId="0" borderId="27" xfId="53" applyNumberFormat="1" applyFill="1" applyBorder="1">
      <alignment horizontal="right" vertical="center"/>
    </xf>
    <xf numFmtId="3" fontId="5" fillId="0" borderId="28" xfId="53" applyNumberFormat="1" applyFill="1" applyBorder="1">
      <alignment horizontal="right" vertical="center"/>
    </xf>
    <xf numFmtId="3" fontId="5" fillId="5" borderId="12" xfId="53" applyNumberFormat="1" applyFill="1" applyBorder="1">
      <alignment horizontal="right" vertical="center"/>
    </xf>
    <xf numFmtId="3" fontId="5" fillId="0" borderId="23" xfId="53" applyNumberFormat="1" applyFont="1" applyFill="1" applyBorder="1">
      <alignment horizontal="right" vertical="center"/>
    </xf>
    <xf numFmtId="3" fontId="5" fillId="0" borderId="9" xfId="53" applyNumberFormat="1" applyFont="1" applyFill="1" applyBorder="1">
      <alignment horizontal="right" vertical="center"/>
    </xf>
    <xf numFmtId="3" fontId="5" fillId="0" borderId="12" xfId="53" applyNumberFormat="1" applyFont="1" applyFill="1" applyBorder="1">
      <alignment horizontal="right" vertical="center"/>
    </xf>
    <xf numFmtId="0" fontId="5" fillId="0" borderId="29" xfId="90" applyFill="1" applyBorder="1" applyAlignment="1">
      <alignment horizontal="center" vertical="center"/>
    </xf>
    <xf numFmtId="0" fontId="5" fillId="0" borderId="30" xfId="90" applyFill="1" applyBorder="1">
      <alignment horizontal="left" vertical="center" indent="1"/>
    </xf>
    <xf numFmtId="3" fontId="5" fillId="0" borderId="30" xfId="53" applyNumberFormat="1" applyFont="1" applyFill="1" applyBorder="1">
      <alignment horizontal="right" vertical="center"/>
    </xf>
    <xf numFmtId="3" fontId="5" fillId="0" borderId="31" xfId="53" applyNumberFormat="1" applyFill="1" applyBorder="1">
      <alignment horizontal="right" vertical="center"/>
    </xf>
    <xf numFmtId="178" fontId="8" fillId="0" borderId="30" xfId="0" applyNumberFormat="1" applyFont="1" applyFill="1" applyBorder="1"/>
    <xf numFmtId="178" fontId="5" fillId="0" borderId="30" xfId="0" applyNumberFormat="1" applyFont="1" applyFill="1" applyBorder="1"/>
    <xf numFmtId="0" fontId="5" fillId="0" borderId="32" xfId="90" applyFill="1" applyBorder="1" applyAlignment="1">
      <alignment horizontal="center" vertical="center"/>
    </xf>
    <xf numFmtId="0" fontId="5" fillId="0" borderId="33" xfId="90" applyFill="1" applyBorder="1">
      <alignment horizontal="left" vertical="center" indent="1"/>
    </xf>
    <xf numFmtId="178" fontId="8" fillId="0" borderId="33" xfId="0" applyNumberFormat="1" applyFont="1" applyFill="1" applyBorder="1"/>
    <xf numFmtId="178" fontId="5" fillId="0" borderId="33" xfId="0" applyNumberFormat="1" applyFont="1" applyFill="1" applyBorder="1"/>
    <xf numFmtId="3" fontId="5" fillId="0" borderId="33" xfId="53" applyNumberFormat="1" applyFont="1" applyFill="1" applyBorder="1">
      <alignment horizontal="right" vertical="center"/>
    </xf>
    <xf numFmtId="3" fontId="5" fillId="0" borderId="30" xfId="53" applyNumberFormat="1" applyFill="1" applyBorder="1">
      <alignment horizontal="right" vertical="center"/>
    </xf>
    <xf numFmtId="3" fontId="5" fillId="0" borderId="34" xfId="53" applyNumberFormat="1" applyFill="1" applyBorder="1">
      <alignment horizontal="right" vertical="center"/>
    </xf>
    <xf numFmtId="3" fontId="5" fillId="0" borderId="33" xfId="53" applyNumberFormat="1" applyFill="1" applyBorder="1">
      <alignment horizontal="right" vertical="center"/>
    </xf>
    <xf numFmtId="0" fontId="0" fillId="0" borderId="33" xfId="0" applyFill="1" applyBorder="1"/>
    <xf numFmtId="0" fontId="5" fillId="0" borderId="33" xfId="0" applyFont="1" applyFill="1" applyBorder="1"/>
    <xf numFmtId="0" fontId="6" fillId="6" borderId="35" xfId="90" applyFont="1" applyFill="1" applyBorder="1" applyAlignment="1">
      <alignment horizontal="center" vertical="center"/>
    </xf>
    <xf numFmtId="0" fontId="6" fillId="6" borderId="16" xfId="90" applyFont="1" applyFill="1" applyBorder="1">
      <alignment horizontal="left" vertical="center" indent="1"/>
    </xf>
    <xf numFmtId="3" fontId="6" fillId="6" borderId="16" xfId="53" applyNumberFormat="1" applyFont="1" applyFill="1" applyBorder="1">
      <alignment horizontal="right" vertical="center"/>
    </xf>
    <xf numFmtId="3" fontId="6" fillId="6" borderId="36" xfId="53" applyNumberFormat="1" applyFont="1" applyFill="1" applyBorder="1">
      <alignment horizontal="right" vertical="center"/>
    </xf>
    <xf numFmtId="3" fontId="0" fillId="0" borderId="0" xfId="0" applyNumberFormat="1" applyFill="1"/>
    <xf numFmtId="0" fontId="5" fillId="0" borderId="15" xfId="90" applyFill="1" applyBorder="1" applyAlignment="1">
      <alignment horizontal="center" vertical="center"/>
    </xf>
    <xf numFmtId="0" fontId="5" fillId="0" borderId="17" xfId="90" applyFill="1" applyBorder="1">
      <alignment horizontal="left" vertical="center" indent="1"/>
    </xf>
    <xf numFmtId="3" fontId="5" fillId="0" borderId="36" xfId="53" applyNumberFormat="1" applyFill="1" applyBorder="1">
      <alignment horizontal="right" vertical="center"/>
    </xf>
    <xf numFmtId="0" fontId="5" fillId="0" borderId="0" xfId="90" applyFill="1" applyBorder="1" applyAlignment="1">
      <alignment horizontal="center" vertical="center"/>
    </xf>
    <xf numFmtId="0" fontId="5" fillId="0" borderId="0" xfId="90" applyFill="1" applyBorder="1">
      <alignment horizontal="left" vertical="center" indent="1"/>
    </xf>
    <xf numFmtId="3" fontId="5" fillId="0" borderId="0" xfId="53" applyNumberFormat="1" applyFill="1" applyBorder="1">
      <alignment horizontal="righ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2" borderId="2" xfId="0" applyFont="1" applyFill="1" applyBorder="1" applyAlignment="1" quotePrefix="1">
      <alignment horizontal="center" vertical="center" wrapText="1"/>
    </xf>
    <xf numFmtId="0" fontId="2" fillId="2" borderId="3" xfId="0" applyFont="1" applyFill="1" applyBorder="1" applyAlignment="1" quotePrefix="1">
      <alignment horizontal="center" vertical="center" wrapText="1"/>
    </xf>
    <xf numFmtId="0" fontId="3" fillId="2" borderId="3" xfId="0" applyFont="1" applyFill="1" applyBorder="1" applyAlignment="1" quotePrefix="1">
      <alignment horizontal="center" vertical="center" wrapText="1"/>
    </xf>
    <xf numFmtId="0" fontId="2" fillId="3" borderId="6" xfId="0" applyFont="1" applyFill="1" applyBorder="1" applyAlignment="1" quotePrefix="1">
      <alignment horizontal="center" vertical="center" wrapText="1"/>
    </xf>
    <xf numFmtId="0" fontId="5" fillId="0" borderId="9" xfId="90" applyFill="1" applyBorder="1" quotePrefix="1">
      <alignment horizontal="left" vertical="center" indent="1"/>
    </xf>
    <xf numFmtId="0" fontId="5" fillId="0" borderId="12" xfId="90" applyFill="1" applyBorder="1" quotePrefix="1">
      <alignment horizontal="left" vertical="center" indent="1"/>
    </xf>
    <xf numFmtId="0" fontId="5" fillId="0" borderId="14" xfId="90" applyFill="1" applyBorder="1" quotePrefix="1">
      <alignment horizontal="left" vertical="center" indent="1"/>
    </xf>
    <xf numFmtId="0" fontId="5" fillId="5" borderId="16" xfId="90" applyFill="1" applyBorder="1" quotePrefix="1">
      <alignment horizontal="left" vertical="center" indent="1"/>
    </xf>
    <xf numFmtId="0" fontId="6" fillId="6" borderId="19" xfId="90" applyFont="1" applyFill="1" applyBorder="1" applyAlignment="1" quotePrefix="1">
      <alignment horizontal="center" vertical="center"/>
    </xf>
    <xf numFmtId="0" fontId="6" fillId="6" borderId="20" xfId="90" applyFont="1" applyFill="1" applyBorder="1" quotePrefix="1">
      <alignment horizontal="left" vertical="center" indent="1"/>
    </xf>
    <xf numFmtId="0" fontId="5" fillId="4" borderId="19" xfId="90" applyFill="1" applyBorder="1" applyAlignment="1" quotePrefix="1">
      <alignment horizontal="center" vertical="center"/>
    </xf>
    <xf numFmtId="0" fontId="5" fillId="4" borderId="20" xfId="90" applyFill="1" applyBorder="1" quotePrefix="1">
      <alignment horizontal="left" vertical="center" indent="1"/>
    </xf>
    <xf numFmtId="0" fontId="5" fillId="0" borderId="8" xfId="90" applyFill="1" applyBorder="1" applyAlignment="1" quotePrefix="1">
      <alignment horizontal="center" vertical="center"/>
    </xf>
    <xf numFmtId="0" fontId="5" fillId="0" borderId="11" xfId="90" applyFill="1" applyBorder="1" applyAlignment="1" quotePrefix="1">
      <alignment horizontal="center" vertical="center"/>
    </xf>
    <xf numFmtId="0" fontId="5" fillId="0" borderId="22" xfId="90" applyFill="1" applyBorder="1" applyAlignment="1" quotePrefix="1">
      <alignment horizontal="center" vertical="center"/>
    </xf>
    <xf numFmtId="0" fontId="5" fillId="0" borderId="23" xfId="90" applyFill="1" applyBorder="1" quotePrefix="1">
      <alignment horizontal="left" vertical="center" indent="1"/>
    </xf>
    <xf numFmtId="0" fontId="5" fillId="0" borderId="25" xfId="90" applyFill="1" applyBorder="1" applyAlignment="1" quotePrefix="1">
      <alignment horizontal="center" vertical="center"/>
    </xf>
    <xf numFmtId="0" fontId="5" fillId="0" borderId="26" xfId="90" applyFill="1" applyBorder="1" applyAlignment="1" quotePrefix="1">
      <alignment horizontal="center" vertical="center"/>
    </xf>
    <xf numFmtId="0" fontId="5" fillId="0" borderId="27" xfId="90" applyFill="1" applyBorder="1" quotePrefix="1">
      <alignment horizontal="left" vertical="center" indent="1"/>
    </xf>
    <xf numFmtId="0" fontId="5" fillId="0" borderId="29" xfId="90" applyFill="1" applyBorder="1" applyAlignment="1" quotePrefix="1">
      <alignment horizontal="center" vertical="center"/>
    </xf>
    <xf numFmtId="0" fontId="5" fillId="0" borderId="30" xfId="90" applyFill="1" applyBorder="1" quotePrefix="1">
      <alignment horizontal="left" vertical="center" indent="1"/>
    </xf>
    <xf numFmtId="0" fontId="5" fillId="0" borderId="32" xfId="90" applyFill="1" applyBorder="1" applyAlignment="1" quotePrefix="1">
      <alignment horizontal="center" vertical="center"/>
    </xf>
    <xf numFmtId="0" fontId="5" fillId="0" borderId="33" xfId="90" applyFill="1" applyBorder="1" quotePrefix="1">
      <alignment horizontal="left" vertical="center" indent="1"/>
    </xf>
    <xf numFmtId="0" fontId="6" fillId="6" borderId="35" xfId="90" applyFont="1" applyFill="1" applyBorder="1" applyAlignment="1" quotePrefix="1">
      <alignment horizontal="center" vertical="center"/>
    </xf>
    <xf numFmtId="0" fontId="6" fillId="6" borderId="16" xfId="90" applyFont="1" applyFill="1" applyBorder="1" quotePrefix="1">
      <alignment horizontal="left" vertical="center" indent="1"/>
    </xf>
    <xf numFmtId="0" fontId="5" fillId="0" borderId="15" xfId="90" applyFill="1" applyBorder="1" applyAlignment="1" quotePrefix="1">
      <alignment horizontal="center" vertical="center"/>
    </xf>
    <xf numFmtId="0" fontId="5" fillId="0" borderId="17" xfId="90" applyFill="1" applyBorder="1" quotePrefix="1">
      <alignment horizontal="left" vertical="center" indent="1"/>
    </xf>
  </cellXfs>
  <cellStyles count="99">
    <cellStyle name="Normal" xfId="0" builtinId="0"/>
    <cellStyle name="40% - Accent1" xfId="1" builtinId="31"/>
    <cellStyle name="Comma" xfId="2" builtinId="3"/>
    <cellStyle name="Comma [0]" xfId="3" builtinId="6"/>
    <cellStyle name="SAPBEXstdItemX" xfId="4"/>
    <cellStyle name="SAPBEXaggItemX" xfId="5"/>
    <cellStyle name="Currency [0]" xfId="6" builtinId="7"/>
    <cellStyle name="Currency" xfId="7" builtinId="4"/>
    <cellStyle name="Percent" xfId="8" builtinId="5"/>
    <cellStyle name="Hyperlink" xfId="9" builtinId="8"/>
    <cellStyle name="60% - Accent4" xfId="10" builtinId="44"/>
    <cellStyle name="Followed Hyperlink" xfId="11" builtinId="9"/>
    <cellStyle name="SAPBEXexcCritical4" xfId="12"/>
    <cellStyle name="Check Cell" xfId="13" builtinId="23"/>
    <cellStyle name="Heading 2" xfId="14" builtinId="17"/>
    <cellStyle name="Note" xfId="15" builtinId="10"/>
    <cellStyle name="40% - Accent3" xfId="16" builtinId="39"/>
    <cellStyle name="Warning Text" xfId="17" builtinId="11"/>
    <cellStyle name="40% - Accent2" xfId="18" builtinId="35"/>
    <cellStyle name="Title" xfId="19" builtinId="15"/>
    <cellStyle name="CExplanatory Text" xfId="20" builtinId="53"/>
    <cellStyle name="Heading 1" xfId="21" builtinId="16"/>
    <cellStyle name="SAPBEXexcCritical5" xfId="22"/>
    <cellStyle name="Heading 3" xfId="23" builtinId="18"/>
    <cellStyle name="SAPBEXexcCritical6" xfId="24"/>
    <cellStyle name="SAPBEXchaText" xfId="25"/>
    <cellStyle name="Heading 4" xfId="26" builtinId="19"/>
    <cellStyle name="SAPBEXstdData" xfId="27"/>
    <cellStyle name="SAPBEXaggData" xfId="28"/>
    <cellStyle name="Input" xfId="29" builtinId="20"/>
    <cellStyle name="60% - Accent3" xfId="30" builtinId="40"/>
    <cellStyle name="Good" xfId="31" builtinId="26"/>
    <cellStyle name="SAPBEXHLevel0 2" xfId="32"/>
    <cellStyle name="Output" xfId="33" builtinId="21"/>
    <cellStyle name="20% - Accent1" xfId="34" builtinId="30"/>
    <cellStyle name="Calculation" xfId="35" builtinId="22"/>
    <cellStyle name="Linked Cell" xfId="36" builtinId="24"/>
    <cellStyle name="Total" xfId="37" builtinId="25"/>
    <cellStyle name="Bad" xfId="38" builtinId="27"/>
    <cellStyle name="Neutral" xfId="39" builtinId="28"/>
    <cellStyle name="Accent1" xfId="40" builtinId="29"/>
    <cellStyle name="20% - Accent5" xfId="41" builtinId="46"/>
    <cellStyle name="SAPBEXexcBad9" xfId="42"/>
    <cellStyle name="Normal 2" xfId="43"/>
    <cellStyle name="60% - Accent1" xfId="44" builtinId="32"/>
    <cellStyle name="Accent2" xfId="45" builtinId="33"/>
    <cellStyle name="20% - Accent2" xfId="46" builtinId="34"/>
    <cellStyle name="20% - Accent6" xfId="47" builtinId="50"/>
    <cellStyle name="60% - Accent2" xfId="48" builtinId="36"/>
    <cellStyle name="Accent3" xfId="49" builtinId="37"/>
    <cellStyle name="20% - Accent3" xfId="50" builtinId="38"/>
    <cellStyle name="SAPBEXexcBad7" xfId="51"/>
    <cellStyle name="Accent4" xfId="52" builtinId="41"/>
    <cellStyle name="SAPBEXstdData 2" xfId="53"/>
    <cellStyle name="20% - Accent4" xfId="54" builtinId="42"/>
    <cellStyle name="SAPBEXaggData 2" xfId="55"/>
    <cellStyle name="SAPBEXexcBad8" xfId="56"/>
    <cellStyle name="40% - Accent4" xfId="57" builtinId="43"/>
    <cellStyle name="SAPBEXHLevel2 2" xfId="58"/>
    <cellStyle name="Accent5" xfId="59" builtinId="45"/>
    <cellStyle name="40% - Accent5" xfId="60" builtinId="47"/>
    <cellStyle name="SAPBEXstdItem 2" xfId="61"/>
    <cellStyle name="60% - Accent5" xfId="62" builtinId="48"/>
    <cellStyle name="SAPBEXaggItem 2" xfId="63"/>
    <cellStyle name="Accent6" xfId="64" builtinId="49"/>
    <cellStyle name="40% - Accent6" xfId="65" builtinId="51"/>
    <cellStyle name="60% - Accent6" xfId="66" builtinId="52"/>
    <cellStyle name="SAPBEXchaText 2" xfId="67"/>
    <cellStyle name="SAPBEXstdDataEmph" xfId="68"/>
    <cellStyle name="SAPBEXaggDataEmph" xfId="69"/>
    <cellStyle name="SAPBEXstdItem" xfId="70"/>
    <cellStyle name="SAPBEXaggItem" xfId="71"/>
    <cellStyle name="SAPBEXexcGood1" xfId="72"/>
    <cellStyle name="SAPBEXexcGood2" xfId="73"/>
    <cellStyle name="SAPBEXexcGood3" xfId="74"/>
    <cellStyle name="SAPBEXfilterDrill" xfId="75"/>
    <cellStyle name="SAPBEXfilterItem" xfId="76"/>
    <cellStyle name="SAPBEXfilterText" xfId="77"/>
    <cellStyle name="SAPBEXformats" xfId="78"/>
    <cellStyle name="SAPBEXformats 2" xfId="79"/>
    <cellStyle name="SAPBEXheaderItem" xfId="80"/>
    <cellStyle name="SAPBEXheaderText" xfId="81"/>
    <cellStyle name="SAPBEXHLevel0" xfId="82"/>
    <cellStyle name="SAPBEXHLevel0X" xfId="83"/>
    <cellStyle name="SAPBEXHLevel1" xfId="84"/>
    <cellStyle name="SAPBEXHLevel1 2" xfId="85"/>
    <cellStyle name="SAPBEXHLevel1X" xfId="86"/>
    <cellStyle name="SAPBEXHLevel2" xfId="87"/>
    <cellStyle name="SAPBEXHLevel2X" xfId="88"/>
    <cellStyle name="SAPBEXHLevel3" xfId="89"/>
    <cellStyle name="SAPBEXHLevel3 2" xfId="90"/>
    <cellStyle name="SAPBEXHLevel3X" xfId="91"/>
    <cellStyle name="SAPBEXinputData" xfId="92"/>
    <cellStyle name="SAPBEXresData" xfId="93"/>
    <cellStyle name="SAPBEXresDataEmph" xfId="94"/>
    <cellStyle name="SAPBEXresItem" xfId="95"/>
    <cellStyle name="SAPBEXresItemX" xfId="96"/>
    <cellStyle name="SAPBEXtitle" xfId="97"/>
    <cellStyle name="SAPBEXundefined" xfId="9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04"/>
  <sheetViews>
    <sheetView tabSelected="1" zoomScale="110" zoomScaleNormal="110" workbookViewId="0">
      <pane xSplit="2" ySplit="2" topLeftCell="C3" activePane="bottomRight" state="frozen"/>
      <selection/>
      <selection pane="topRight"/>
      <selection pane="bottomLeft"/>
      <selection pane="bottomRight" activeCell="C13" sqref="C13"/>
    </sheetView>
  </sheetViews>
  <sheetFormatPr defaultColWidth="9" defaultRowHeight="14.4"/>
  <cols>
    <col min="1" max="1" width="17.287037037037" style="1" customWidth="1"/>
    <col min="2" max="2" width="57.8518518518519" style="2" customWidth="1"/>
    <col min="3" max="7" width="13.287037037037" style="2" customWidth="1"/>
    <col min="8" max="16384" width="9.13888888888889" style="2"/>
  </cols>
  <sheetData>
    <row r="1" ht="44.25" customHeight="1" spans="1:7">
      <c r="A1" s="3" t="s">
        <v>0</v>
      </c>
      <c r="B1" s="4"/>
      <c r="C1" s="4"/>
      <c r="D1" s="4"/>
      <c r="E1" s="4"/>
      <c r="F1" s="4"/>
      <c r="G1" s="4"/>
    </row>
    <row r="2" ht="69.75" customHeight="1" spans="1:7">
      <c r="A2" s="84" t="s">
        <v>1</v>
      </c>
      <c r="B2" s="85" t="s">
        <v>2</v>
      </c>
      <c r="C2" s="86" t="s">
        <v>3</v>
      </c>
      <c r="D2" s="85" t="s">
        <v>4</v>
      </c>
      <c r="E2" s="8" t="s">
        <v>5</v>
      </c>
      <c r="F2" s="9" t="s">
        <v>6</v>
      </c>
      <c r="G2" s="10" t="s">
        <v>7</v>
      </c>
    </row>
    <row r="3" ht="15.15" spans="1:7">
      <c r="A3" s="11"/>
      <c r="B3" s="87" t="s">
        <v>8</v>
      </c>
      <c r="C3" s="13">
        <f>SUM(C4:C12)</f>
        <v>8530486</v>
      </c>
      <c r="D3" s="13">
        <f>SUM(D4:D12)</f>
        <v>9717448</v>
      </c>
      <c r="E3" s="13">
        <f>SUM(E4:E12)</f>
        <v>16333924</v>
      </c>
      <c r="F3" s="13">
        <f t="shared" ref="F3:G3" si="0">SUM(F4:F12)</f>
        <v>-4608325</v>
      </c>
      <c r="G3" s="14">
        <f t="shared" si="0"/>
        <v>11725599</v>
      </c>
    </row>
    <row r="4" spans="1:7">
      <c r="A4" s="15">
        <v>11</v>
      </c>
      <c r="B4" s="88" t="s">
        <v>9</v>
      </c>
      <c r="C4" s="17">
        <f>C15+C20+C33+C38</f>
        <v>6198233</v>
      </c>
      <c r="D4" s="17">
        <f>D15+D20+D33+D38</f>
        <v>7393408</v>
      </c>
      <c r="E4" s="17">
        <f>E15+E20+E33+E38</f>
        <v>7816774</v>
      </c>
      <c r="F4" s="17">
        <f t="shared" ref="F4:G4" si="1">F15+F20+F33+F38</f>
        <v>869444</v>
      </c>
      <c r="G4" s="18">
        <f t="shared" si="1"/>
        <v>8686218</v>
      </c>
    </row>
    <row r="5" spans="1:7">
      <c r="A5" s="19">
        <v>31</v>
      </c>
      <c r="B5" s="89" t="s">
        <v>10</v>
      </c>
      <c r="C5" s="21">
        <f>C59</f>
        <v>222936</v>
      </c>
      <c r="D5" s="21">
        <f>D59</f>
        <v>305000</v>
      </c>
      <c r="E5" s="21">
        <f>E59</f>
        <v>300508</v>
      </c>
      <c r="F5" s="21">
        <f t="shared" ref="F5:G5" si="2">F59</f>
        <v>-4605</v>
      </c>
      <c r="G5" s="22">
        <f t="shared" si="2"/>
        <v>295903</v>
      </c>
    </row>
    <row r="6" spans="1:7">
      <c r="A6" s="19">
        <v>43</v>
      </c>
      <c r="B6" s="89" t="s">
        <v>11</v>
      </c>
      <c r="C6" s="21">
        <f>C66</f>
        <v>941514</v>
      </c>
      <c r="D6" s="21">
        <f>D66</f>
        <v>1063500</v>
      </c>
      <c r="E6" s="21">
        <f t="shared" ref="E6:G6" si="3">E66</f>
        <v>959944</v>
      </c>
      <c r="F6" s="21">
        <f t="shared" si="3"/>
        <v>9520</v>
      </c>
      <c r="G6" s="22">
        <f t="shared" si="3"/>
        <v>969464</v>
      </c>
    </row>
    <row r="7" spans="1:7">
      <c r="A7" s="19">
        <v>51</v>
      </c>
      <c r="B7" s="89" t="s">
        <v>12</v>
      </c>
      <c r="C7" s="21">
        <f>C41</f>
        <v>43308</v>
      </c>
      <c r="D7" s="21">
        <f>D41</f>
        <v>143905</v>
      </c>
      <c r="E7" s="21">
        <f>E41</f>
        <v>164041</v>
      </c>
      <c r="F7" s="21">
        <f>F41</f>
        <v>-58041</v>
      </c>
      <c r="G7" s="22">
        <f>G41</f>
        <v>106000</v>
      </c>
    </row>
    <row r="8" spans="1:7">
      <c r="A8" s="19">
        <v>52</v>
      </c>
      <c r="B8" s="89" t="s">
        <v>13</v>
      </c>
      <c r="C8" s="21">
        <f>C45+C74</f>
        <v>1023912</v>
      </c>
      <c r="D8" s="21">
        <f>D45+D74</f>
        <v>678635</v>
      </c>
      <c r="E8" s="21">
        <f>E45+E74</f>
        <v>6793866</v>
      </c>
      <c r="F8" s="21">
        <f>F45+F74</f>
        <v>-5576823</v>
      </c>
      <c r="G8" s="22">
        <f>G45+G74</f>
        <v>1217043</v>
      </c>
    </row>
    <row r="9" spans="1:7">
      <c r="A9" s="19">
        <v>61</v>
      </c>
      <c r="B9" s="89" t="s">
        <v>14</v>
      </c>
      <c r="C9" s="21">
        <f t="shared" ref="C9:E9" si="4">C53+C84</f>
        <v>100583</v>
      </c>
      <c r="D9" s="21">
        <f t="shared" si="4"/>
        <v>43000</v>
      </c>
      <c r="E9" s="21">
        <f t="shared" si="4"/>
        <v>212593</v>
      </c>
      <c r="F9" s="21">
        <f t="shared" ref="F9:G9" si="5">F53+F84</f>
        <v>-73715</v>
      </c>
      <c r="G9" s="22">
        <f t="shared" si="5"/>
        <v>138878</v>
      </c>
    </row>
    <row r="10" spans="1:7">
      <c r="A10" s="19">
        <v>581</v>
      </c>
      <c r="B10" s="89" t="s">
        <v>15</v>
      </c>
      <c r="C10" s="21">
        <f>C29+C94</f>
        <v>0</v>
      </c>
      <c r="D10" s="21">
        <f t="shared" ref="D10:G10" si="6">D29+D94</f>
        <v>0</v>
      </c>
      <c r="E10" s="21">
        <f t="shared" si="6"/>
        <v>86198</v>
      </c>
      <c r="F10" s="21">
        <f t="shared" si="6"/>
        <v>174931</v>
      </c>
      <c r="G10" s="22">
        <f t="shared" si="6"/>
        <v>261129</v>
      </c>
    </row>
    <row r="11" spans="1:7">
      <c r="A11" s="19">
        <v>5761</v>
      </c>
      <c r="B11" s="90" t="s">
        <v>16</v>
      </c>
      <c r="C11" s="21"/>
      <c r="D11" s="21"/>
      <c r="E11" s="21"/>
      <c r="F11" s="21"/>
      <c r="G11" s="22"/>
    </row>
    <row r="12" ht="15.15" spans="1:7">
      <c r="A12" s="24">
        <v>71</v>
      </c>
      <c r="B12" s="91" t="s">
        <v>17</v>
      </c>
      <c r="C12" s="26">
        <f>C91</f>
        <v>0</v>
      </c>
      <c r="D12" s="26">
        <f>D91</f>
        <v>90000</v>
      </c>
      <c r="E12" s="26">
        <f t="shared" ref="E12:G12" si="7">E91</f>
        <v>0</v>
      </c>
      <c r="F12" s="26">
        <f t="shared" si="7"/>
        <v>50964</v>
      </c>
      <c r="G12" s="27">
        <f t="shared" si="7"/>
        <v>50964</v>
      </c>
    </row>
    <row r="13" ht="15.15" spans="1:7">
      <c r="A13" s="28"/>
      <c r="B13" s="87" t="s">
        <v>18</v>
      </c>
      <c r="C13" s="14">
        <f>C14+C19+C32+C37+C40+C58+C93</f>
        <v>8530486</v>
      </c>
      <c r="D13" s="14">
        <f>D14+D19+D32+D37+D40+D58+D93</f>
        <v>9717448</v>
      </c>
      <c r="E13" s="14">
        <f>E14+E19+E32+E37+E40+E58+E93</f>
        <v>16333924</v>
      </c>
      <c r="F13" s="14">
        <f>F14+F19+F32+F37+F40+F58+F93</f>
        <v>-4608325</v>
      </c>
      <c r="G13" s="14">
        <f>G14+G19+G32+G37+G40+G58+G93</f>
        <v>11725599</v>
      </c>
    </row>
    <row r="14" ht="15.15" spans="1:7">
      <c r="A14" s="92" t="s">
        <v>19</v>
      </c>
      <c r="B14" s="93" t="s">
        <v>20</v>
      </c>
      <c r="C14" s="31">
        <f>C15</f>
        <v>5781637</v>
      </c>
      <c r="D14" s="31">
        <f t="shared" ref="D14:G14" si="8">D15</f>
        <v>6861332</v>
      </c>
      <c r="E14" s="31">
        <f t="shared" si="8"/>
        <v>7357707</v>
      </c>
      <c r="F14" s="31">
        <f t="shared" si="8"/>
        <v>780557</v>
      </c>
      <c r="G14" s="32">
        <f t="shared" si="8"/>
        <v>8138264</v>
      </c>
    </row>
    <row r="15" ht="15.15" spans="1:8">
      <c r="A15" s="94" t="s">
        <v>21</v>
      </c>
      <c r="B15" s="95" t="s">
        <v>9</v>
      </c>
      <c r="C15" s="35">
        <f>SUM(C16:C18)</f>
        <v>5781637</v>
      </c>
      <c r="D15" s="35">
        <f>SUM(D16:D18)</f>
        <v>6861332</v>
      </c>
      <c r="E15" s="35">
        <f t="shared" ref="E15:G15" si="9">SUM(E16:E18)</f>
        <v>7357707</v>
      </c>
      <c r="F15" s="35">
        <f t="shared" si="9"/>
        <v>780557</v>
      </c>
      <c r="G15" s="36">
        <f t="shared" si="9"/>
        <v>8138264</v>
      </c>
      <c r="H15" s="37"/>
    </row>
    <row r="16" spans="1:7">
      <c r="A16" s="96" t="s">
        <v>22</v>
      </c>
      <c r="B16" s="88" t="s">
        <v>23</v>
      </c>
      <c r="C16" s="17">
        <v>5631472</v>
      </c>
      <c r="D16" s="17">
        <v>6710609</v>
      </c>
      <c r="E16" s="17">
        <v>7198052</v>
      </c>
      <c r="F16" s="17">
        <v>779927</v>
      </c>
      <c r="G16" s="18">
        <f>E16+F16</f>
        <v>7977979</v>
      </c>
    </row>
    <row r="17" spans="1:7">
      <c r="A17" s="97" t="s">
        <v>24</v>
      </c>
      <c r="B17" s="89" t="s">
        <v>25</v>
      </c>
      <c r="C17" s="21">
        <v>150165</v>
      </c>
      <c r="D17" s="21">
        <v>150723</v>
      </c>
      <c r="E17" s="21">
        <v>159655</v>
      </c>
      <c r="F17" s="21">
        <v>630</v>
      </c>
      <c r="G17" s="18">
        <f>E17+F17</f>
        <v>160285</v>
      </c>
    </row>
    <row r="18" ht="15.15" spans="1:7">
      <c r="A18" s="98" t="s">
        <v>26</v>
      </c>
      <c r="B18" s="99" t="s">
        <v>27</v>
      </c>
      <c r="C18" s="42"/>
      <c r="D18" s="42"/>
      <c r="E18" s="42"/>
      <c r="F18" s="42"/>
      <c r="G18" s="43"/>
    </row>
    <row r="19" ht="15.15" spans="1:7">
      <c r="A19" s="92" t="s">
        <v>28</v>
      </c>
      <c r="B19" s="93" t="s">
        <v>29</v>
      </c>
      <c r="C19" s="31">
        <f>C20+C29</f>
        <v>406976</v>
      </c>
      <c r="D19" s="31">
        <f t="shared" ref="D19:G19" si="10">D20+D29</f>
        <v>529203</v>
      </c>
      <c r="E19" s="31">
        <f t="shared" si="10"/>
        <v>459067</v>
      </c>
      <c r="F19" s="31">
        <f t="shared" si="10"/>
        <v>255176</v>
      </c>
      <c r="G19" s="32">
        <f t="shared" si="10"/>
        <v>714243</v>
      </c>
    </row>
    <row r="20" ht="15.15" spans="1:8">
      <c r="A20" s="94" t="s">
        <v>21</v>
      </c>
      <c r="B20" s="95" t="s">
        <v>9</v>
      </c>
      <c r="C20" s="35">
        <f>SUM(C21:C28)</f>
        <v>406976</v>
      </c>
      <c r="D20" s="35">
        <f t="shared" ref="D20:G20" si="11">SUM(D21:D28)</f>
        <v>529203</v>
      </c>
      <c r="E20" s="35">
        <f t="shared" si="11"/>
        <v>459067</v>
      </c>
      <c r="F20" s="35">
        <f t="shared" si="11"/>
        <v>86731</v>
      </c>
      <c r="G20" s="36">
        <f t="shared" si="11"/>
        <v>545798</v>
      </c>
      <c r="H20" s="37"/>
    </row>
    <row r="21" spans="1:7">
      <c r="A21" s="96" t="s">
        <v>22</v>
      </c>
      <c r="B21" s="88" t="s">
        <v>23</v>
      </c>
      <c r="C21" s="17"/>
      <c r="D21" s="17"/>
      <c r="E21" s="17"/>
      <c r="F21" s="17"/>
      <c r="G21" s="18"/>
    </row>
    <row r="22" spans="1:7">
      <c r="A22" s="97" t="s">
        <v>24</v>
      </c>
      <c r="B22" s="89" t="s">
        <v>25</v>
      </c>
      <c r="C22" s="21">
        <v>360217</v>
      </c>
      <c r="D22" s="21">
        <v>418700</v>
      </c>
      <c r="E22" s="21">
        <v>379014</v>
      </c>
      <c r="F22" s="21">
        <v>59795</v>
      </c>
      <c r="G22" s="18">
        <f t="shared" ref="G22:G23" si="12">E22+F22</f>
        <v>438809</v>
      </c>
    </row>
    <row r="23" spans="1:7">
      <c r="A23" s="97" t="s">
        <v>30</v>
      </c>
      <c r="B23" s="89" t="s">
        <v>31</v>
      </c>
      <c r="C23" s="21">
        <v>2892</v>
      </c>
      <c r="D23" s="21">
        <v>2650</v>
      </c>
      <c r="E23" s="21">
        <v>1600</v>
      </c>
      <c r="F23" s="21">
        <v>2250</v>
      </c>
      <c r="G23" s="18">
        <f t="shared" si="12"/>
        <v>3850</v>
      </c>
    </row>
    <row r="24" spans="1:7">
      <c r="A24" s="97" t="s">
        <v>32</v>
      </c>
      <c r="B24" s="89" t="s">
        <v>33</v>
      </c>
      <c r="C24" s="21"/>
      <c r="D24" s="21"/>
      <c r="E24" s="21"/>
      <c r="F24" s="21"/>
      <c r="G24" s="22"/>
    </row>
    <row r="25" spans="1:7">
      <c r="A25" s="97" t="s">
        <v>26</v>
      </c>
      <c r="B25" s="89" t="s">
        <v>27</v>
      </c>
      <c r="C25" s="21"/>
      <c r="D25" s="21"/>
      <c r="E25" s="21"/>
      <c r="F25" s="21"/>
      <c r="G25" s="22"/>
    </row>
    <row r="26" spans="1:7">
      <c r="A26" s="97" t="s">
        <v>34</v>
      </c>
      <c r="B26" s="89" t="s">
        <v>35</v>
      </c>
      <c r="C26" s="21"/>
      <c r="D26" s="21"/>
      <c r="E26" s="21"/>
      <c r="F26" s="21"/>
      <c r="G26" s="22"/>
    </row>
    <row r="27" spans="1:7">
      <c r="A27" s="100" t="s">
        <v>36</v>
      </c>
      <c r="B27" s="90" t="s">
        <v>37</v>
      </c>
      <c r="C27" s="45">
        <v>43867</v>
      </c>
      <c r="D27" s="45">
        <v>107853</v>
      </c>
      <c r="E27" s="45">
        <v>78453</v>
      </c>
      <c r="F27" s="45">
        <v>24686</v>
      </c>
      <c r="G27" s="18">
        <f>E27+F27</f>
        <v>103139</v>
      </c>
    </row>
    <row r="28" ht="15.15" spans="1:7">
      <c r="A28" s="101" t="s">
        <v>38</v>
      </c>
      <c r="B28" s="102" t="s">
        <v>39</v>
      </c>
      <c r="C28" s="48"/>
      <c r="D28" s="48"/>
      <c r="E28" s="48"/>
      <c r="F28" s="48"/>
      <c r="G28" s="49"/>
    </row>
    <row r="29" ht="15.15" spans="1:7">
      <c r="A29" s="33">
        <v>581</v>
      </c>
      <c r="B29" s="95" t="s">
        <v>15</v>
      </c>
      <c r="C29" s="35">
        <f>SUM(C30:C31)</f>
        <v>0</v>
      </c>
      <c r="D29" s="35">
        <f t="shared" ref="D29:G29" si="13">SUM(D30:D31)</f>
        <v>0</v>
      </c>
      <c r="E29" s="35">
        <f t="shared" si="13"/>
        <v>0</v>
      </c>
      <c r="F29" s="35">
        <f t="shared" si="13"/>
        <v>168445</v>
      </c>
      <c r="G29" s="36">
        <f t="shared" si="13"/>
        <v>168445</v>
      </c>
    </row>
    <row r="30" spans="1:7">
      <c r="A30" s="97" t="s">
        <v>24</v>
      </c>
      <c r="B30" s="89" t="s">
        <v>25</v>
      </c>
      <c r="C30" s="50">
        <v>0</v>
      </c>
      <c r="D30" s="21">
        <v>0</v>
      </c>
      <c r="E30" s="17">
        <v>0</v>
      </c>
      <c r="F30" s="17">
        <v>65950</v>
      </c>
      <c r="G30" s="18">
        <f t="shared" ref="G30:G31" si="14">E30+F30</f>
        <v>65950</v>
      </c>
    </row>
    <row r="31" ht="15.15" spans="1:7">
      <c r="A31" s="98" t="s">
        <v>36</v>
      </c>
      <c r="B31" s="99" t="s">
        <v>37</v>
      </c>
      <c r="C31" s="42">
        <v>0</v>
      </c>
      <c r="D31" s="51">
        <v>0</v>
      </c>
      <c r="E31" s="42">
        <v>0</v>
      </c>
      <c r="F31" s="42">
        <v>102495</v>
      </c>
      <c r="G31" s="18">
        <f t="shared" si="14"/>
        <v>102495</v>
      </c>
    </row>
    <row r="32" ht="15.15" spans="1:7">
      <c r="A32" s="92" t="s">
        <v>40</v>
      </c>
      <c r="B32" s="93" t="s">
        <v>41</v>
      </c>
      <c r="C32" s="31">
        <f>SUM(C34:C36)</f>
        <v>8579</v>
      </c>
      <c r="D32" s="31">
        <f>SUM(D34:D36)</f>
        <v>0</v>
      </c>
      <c r="E32" s="31">
        <f t="shared" ref="E32:G32" si="15">SUM(E34:E36)</f>
        <v>0</v>
      </c>
      <c r="F32" s="31">
        <f t="shared" si="15"/>
        <v>0</v>
      </c>
      <c r="G32" s="32">
        <f t="shared" si="15"/>
        <v>0</v>
      </c>
    </row>
    <row r="33" ht="15.15" spans="1:7">
      <c r="A33" s="94" t="s">
        <v>21</v>
      </c>
      <c r="B33" s="95" t="s">
        <v>9</v>
      </c>
      <c r="C33" s="35">
        <f>SUM(C34:C36)</f>
        <v>8579</v>
      </c>
      <c r="D33" s="35">
        <f>SUM(D34:D36)</f>
        <v>0</v>
      </c>
      <c r="E33" s="35">
        <f>SUM(E34:E36)</f>
        <v>0</v>
      </c>
      <c r="F33" s="35">
        <f t="shared" ref="F33:G33" si="16">SUM(F34:F36)</f>
        <v>0</v>
      </c>
      <c r="G33" s="36">
        <f t="shared" si="16"/>
        <v>0</v>
      </c>
    </row>
    <row r="34" spans="1:7">
      <c r="A34" s="96" t="s">
        <v>22</v>
      </c>
      <c r="B34" s="88" t="s">
        <v>23</v>
      </c>
      <c r="C34" s="17">
        <v>3810</v>
      </c>
      <c r="D34" s="17"/>
      <c r="E34" s="17"/>
      <c r="F34" s="17"/>
      <c r="G34" s="18"/>
    </row>
    <row r="35" spans="1:7">
      <c r="A35" s="97" t="s">
        <v>24</v>
      </c>
      <c r="B35" s="89" t="s">
        <v>25</v>
      </c>
      <c r="C35" s="50">
        <v>3330</v>
      </c>
      <c r="D35" s="21"/>
      <c r="E35" s="17"/>
      <c r="F35" s="17"/>
      <c r="G35" s="18"/>
    </row>
    <row r="36" ht="15.15" spans="1:7">
      <c r="A36" s="98" t="s">
        <v>30</v>
      </c>
      <c r="B36" s="89" t="s">
        <v>31</v>
      </c>
      <c r="C36" s="42">
        <v>1439</v>
      </c>
      <c r="D36" s="42"/>
      <c r="E36" s="42">
        <v>0</v>
      </c>
      <c r="F36" s="42">
        <v>0</v>
      </c>
      <c r="G36" s="43">
        <v>0</v>
      </c>
    </row>
    <row r="37" ht="15.15" spans="1:7">
      <c r="A37" s="92" t="s">
        <v>42</v>
      </c>
      <c r="B37" s="93" t="s">
        <v>43</v>
      </c>
      <c r="C37" s="31">
        <f>C39</f>
        <v>1041</v>
      </c>
      <c r="D37" s="31">
        <f>D39</f>
        <v>2873</v>
      </c>
      <c r="E37" s="31">
        <f>E39</f>
        <v>0</v>
      </c>
      <c r="F37" s="31">
        <f>F39</f>
        <v>2156</v>
      </c>
      <c r="G37" s="32">
        <f>G39</f>
        <v>2156</v>
      </c>
    </row>
    <row r="38" ht="15.15" spans="1:7">
      <c r="A38" s="94" t="s">
        <v>21</v>
      </c>
      <c r="B38" s="95" t="s">
        <v>9</v>
      </c>
      <c r="C38" s="35">
        <f>C39</f>
        <v>1041</v>
      </c>
      <c r="D38" s="35">
        <f>D39</f>
        <v>2873</v>
      </c>
      <c r="E38" s="35">
        <f>E39</f>
        <v>0</v>
      </c>
      <c r="F38" s="35">
        <f>F39</f>
        <v>2156</v>
      </c>
      <c r="G38" s="36">
        <f>G39</f>
        <v>2156</v>
      </c>
    </row>
    <row r="39" ht="15.15" spans="1:7">
      <c r="A39" s="97" t="s">
        <v>24</v>
      </c>
      <c r="B39" s="89" t="s">
        <v>25</v>
      </c>
      <c r="C39" s="50">
        <v>1041</v>
      </c>
      <c r="D39" s="21">
        <v>2873</v>
      </c>
      <c r="E39" s="17"/>
      <c r="F39" s="17">
        <v>2156</v>
      </c>
      <c r="G39" s="18">
        <f>E39+F39</f>
        <v>2156</v>
      </c>
    </row>
    <row r="40" ht="15.15" spans="1:7">
      <c r="A40" s="92" t="s">
        <v>44</v>
      </c>
      <c r="B40" s="93" t="s">
        <v>45</v>
      </c>
      <c r="C40" s="31">
        <f>C41+C45+C53</f>
        <v>531367</v>
      </c>
      <c r="D40" s="31">
        <f>D41+D45+D53</f>
        <v>259779</v>
      </c>
      <c r="E40" s="31">
        <f>E41+E45+E53</f>
        <v>6563736</v>
      </c>
      <c r="F40" s="31">
        <f>F41+F45+F53</f>
        <v>-6184320</v>
      </c>
      <c r="G40" s="32">
        <f>G41+G45+G53</f>
        <v>379416</v>
      </c>
    </row>
    <row r="41" ht="15.15" spans="1:8">
      <c r="A41" s="33">
        <v>51</v>
      </c>
      <c r="B41" s="95" t="s">
        <v>12</v>
      </c>
      <c r="C41" s="35">
        <f>SUM(C42:C44)</f>
        <v>43308</v>
      </c>
      <c r="D41" s="35">
        <f t="shared" ref="D41:G41" si="17">SUM(D42:D44)</f>
        <v>143905</v>
      </c>
      <c r="E41" s="35">
        <f t="shared" si="17"/>
        <v>164041</v>
      </c>
      <c r="F41" s="35">
        <f t="shared" si="17"/>
        <v>-58041</v>
      </c>
      <c r="G41" s="36">
        <f t="shared" si="17"/>
        <v>106000</v>
      </c>
      <c r="H41" s="37"/>
    </row>
    <row r="42" spans="1:7">
      <c r="A42" s="96" t="s">
        <v>22</v>
      </c>
      <c r="B42" s="88" t="s">
        <v>23</v>
      </c>
      <c r="C42" s="17">
        <v>7182</v>
      </c>
      <c r="D42" s="52">
        <v>40775</v>
      </c>
      <c r="E42" s="17">
        <v>73528</v>
      </c>
      <c r="F42" s="17">
        <v>-33368</v>
      </c>
      <c r="G42" s="18">
        <f t="shared" ref="G42:G44" si="18">E42+F42</f>
        <v>40160</v>
      </c>
    </row>
    <row r="43" spans="1:7">
      <c r="A43" s="97" t="s">
        <v>24</v>
      </c>
      <c r="B43" s="89" t="s">
        <v>25</v>
      </c>
      <c r="C43" s="21">
        <v>36126</v>
      </c>
      <c r="D43" s="53">
        <v>53130</v>
      </c>
      <c r="E43" s="21">
        <v>90513</v>
      </c>
      <c r="F43" s="21">
        <v>-24673</v>
      </c>
      <c r="G43" s="18">
        <f t="shared" si="18"/>
        <v>65840</v>
      </c>
    </row>
    <row r="44" ht="15.15" spans="1:7">
      <c r="A44" s="98" t="s">
        <v>36</v>
      </c>
      <c r="B44" s="99" t="s">
        <v>37</v>
      </c>
      <c r="C44" s="42">
        <v>0</v>
      </c>
      <c r="D44" s="51">
        <v>50000</v>
      </c>
      <c r="E44" s="42"/>
      <c r="F44" s="42"/>
      <c r="G44" s="18">
        <f t="shared" si="18"/>
        <v>0</v>
      </c>
    </row>
    <row r="45" ht="15.15" spans="1:8">
      <c r="A45" s="33">
        <v>52</v>
      </c>
      <c r="B45" s="95" t="s">
        <v>13</v>
      </c>
      <c r="C45" s="35">
        <f>SUM(C46:C52)</f>
        <v>391356</v>
      </c>
      <c r="D45" s="35">
        <f>SUM(D46:D52)</f>
        <v>93874</v>
      </c>
      <c r="E45" s="35">
        <f>SUM(E46:E52)</f>
        <v>6208102</v>
      </c>
      <c r="F45" s="35">
        <f>SUM(F46:F52)</f>
        <v>-6016515</v>
      </c>
      <c r="G45" s="36">
        <f>SUM(G46:G52)</f>
        <v>191587</v>
      </c>
      <c r="H45" s="37"/>
    </row>
    <row r="46" spans="1:7">
      <c r="A46" s="103" t="s">
        <v>22</v>
      </c>
      <c r="B46" s="104" t="s">
        <v>23</v>
      </c>
      <c r="C46" s="56">
        <v>50091</v>
      </c>
      <c r="D46" s="56">
        <v>0</v>
      </c>
      <c r="E46" s="56">
        <v>150237</v>
      </c>
      <c r="F46" s="56">
        <v>-113150</v>
      </c>
      <c r="G46" s="57">
        <f t="shared" ref="G46:G52" si="19">E46+F46</f>
        <v>37087</v>
      </c>
    </row>
    <row r="47" spans="1:7">
      <c r="A47" s="103" t="s">
        <v>24</v>
      </c>
      <c r="B47" s="104" t="s">
        <v>25</v>
      </c>
      <c r="C47" s="58">
        <v>197670</v>
      </c>
      <c r="D47" s="59">
        <v>58874</v>
      </c>
      <c r="E47" s="56">
        <v>159155</v>
      </c>
      <c r="F47" s="56">
        <v>-82673</v>
      </c>
      <c r="G47" s="18">
        <f t="shared" si="19"/>
        <v>76482</v>
      </c>
    </row>
    <row r="48" spans="1:7">
      <c r="A48" s="105" t="s">
        <v>30</v>
      </c>
      <c r="B48" s="106" t="s">
        <v>31</v>
      </c>
      <c r="C48" s="62">
        <v>23</v>
      </c>
      <c r="D48" s="63">
        <v>0</v>
      </c>
      <c r="E48" s="64">
        <v>0</v>
      </c>
      <c r="F48" s="64">
        <v>0</v>
      </c>
      <c r="G48" s="18">
        <f t="shared" si="19"/>
        <v>0</v>
      </c>
    </row>
    <row r="49" spans="1:7">
      <c r="A49" s="97" t="s">
        <v>46</v>
      </c>
      <c r="B49" s="89" t="s">
        <v>47</v>
      </c>
      <c r="C49" s="62">
        <v>6529</v>
      </c>
      <c r="D49" s="63"/>
      <c r="E49" s="64"/>
      <c r="F49" s="64">
        <v>0</v>
      </c>
      <c r="G49" s="18">
        <f t="shared" si="19"/>
        <v>0</v>
      </c>
    </row>
    <row r="50" spans="1:7">
      <c r="A50" s="105" t="s">
        <v>48</v>
      </c>
      <c r="B50" s="106" t="s">
        <v>49</v>
      </c>
      <c r="C50" s="62">
        <v>133051</v>
      </c>
      <c r="D50" s="63">
        <v>0</v>
      </c>
      <c r="E50" s="64">
        <v>25000</v>
      </c>
      <c r="F50" s="64">
        <v>29030</v>
      </c>
      <c r="G50" s="18">
        <f t="shared" si="19"/>
        <v>54030</v>
      </c>
    </row>
    <row r="51" spans="1:7">
      <c r="A51" s="105" t="s">
        <v>36</v>
      </c>
      <c r="B51" s="106" t="s">
        <v>37</v>
      </c>
      <c r="C51" s="62">
        <v>3992</v>
      </c>
      <c r="D51" s="63">
        <v>35000</v>
      </c>
      <c r="E51" s="64">
        <v>6000</v>
      </c>
      <c r="F51" s="64">
        <v>17988</v>
      </c>
      <c r="G51" s="18">
        <f t="shared" si="19"/>
        <v>23988</v>
      </c>
    </row>
    <row r="52" ht="15.15" spans="1:7">
      <c r="A52" s="98" t="s">
        <v>38</v>
      </c>
      <c r="B52" s="99" t="s">
        <v>39</v>
      </c>
      <c r="C52" s="62">
        <v>0</v>
      </c>
      <c r="D52" s="63">
        <v>0</v>
      </c>
      <c r="E52" s="64">
        <v>5867710</v>
      </c>
      <c r="F52" s="64">
        <v>-5867710</v>
      </c>
      <c r="G52" s="18">
        <f t="shared" si="19"/>
        <v>0</v>
      </c>
    </row>
    <row r="53" ht="15.15" spans="1:8">
      <c r="A53" s="94" t="s">
        <v>50</v>
      </c>
      <c r="B53" s="95" t="s">
        <v>14</v>
      </c>
      <c r="C53" s="35">
        <f t="shared" ref="C53:E53" si="20">SUM(C54:C57)</f>
        <v>96703</v>
      </c>
      <c r="D53" s="35">
        <f t="shared" si="20"/>
        <v>22000</v>
      </c>
      <c r="E53" s="35">
        <f t="shared" si="20"/>
        <v>191593</v>
      </c>
      <c r="F53" s="35">
        <f t="shared" ref="F53:G53" si="21">SUM(F54:F57)</f>
        <v>-109764</v>
      </c>
      <c r="G53" s="36">
        <f t="shared" si="21"/>
        <v>81829</v>
      </c>
      <c r="H53" s="37"/>
    </row>
    <row r="54" spans="1:7">
      <c r="A54" s="103" t="s">
        <v>22</v>
      </c>
      <c r="B54" s="104" t="s">
        <v>23</v>
      </c>
      <c r="C54" s="65">
        <v>58249</v>
      </c>
      <c r="D54" s="56">
        <v>0</v>
      </c>
      <c r="E54" s="65">
        <v>141768</v>
      </c>
      <c r="F54" s="65">
        <v>-84738</v>
      </c>
      <c r="G54" s="66">
        <f t="shared" ref="G54:G57" si="22">E54+F54</f>
        <v>57030</v>
      </c>
    </row>
    <row r="55" spans="1:7">
      <c r="A55" s="105" t="s">
        <v>24</v>
      </c>
      <c r="B55" s="106" t="s">
        <v>25</v>
      </c>
      <c r="C55" s="67">
        <v>37065</v>
      </c>
      <c r="D55" s="64">
        <v>22000</v>
      </c>
      <c r="E55" s="67">
        <v>48325</v>
      </c>
      <c r="F55" s="67">
        <v>-23526</v>
      </c>
      <c r="G55" s="18">
        <f t="shared" si="22"/>
        <v>24799</v>
      </c>
    </row>
    <row r="56" spans="1:7">
      <c r="A56" s="105" t="s">
        <v>30</v>
      </c>
      <c r="B56" s="106" t="s">
        <v>31</v>
      </c>
      <c r="C56" s="67">
        <v>1389</v>
      </c>
      <c r="D56" s="64">
        <v>0</v>
      </c>
      <c r="E56" s="67">
        <v>0</v>
      </c>
      <c r="F56" s="67">
        <v>0</v>
      </c>
      <c r="G56" s="18">
        <f t="shared" si="22"/>
        <v>0</v>
      </c>
    </row>
    <row r="57" spans="1:7">
      <c r="A57" s="105" t="s">
        <v>36</v>
      </c>
      <c r="B57" s="106" t="s">
        <v>37</v>
      </c>
      <c r="C57" s="68"/>
      <c r="D57" s="69">
        <v>0</v>
      </c>
      <c r="E57" s="67">
        <v>1500</v>
      </c>
      <c r="F57" s="67">
        <v>-1500</v>
      </c>
      <c r="G57" s="18">
        <f t="shared" si="22"/>
        <v>0</v>
      </c>
    </row>
    <row r="58" ht="15.15" spans="1:13">
      <c r="A58" s="107" t="s">
        <v>51</v>
      </c>
      <c r="B58" s="108" t="s">
        <v>52</v>
      </c>
      <c r="C58" s="72">
        <f>C59+C66+C74+C84+C91</f>
        <v>1800886</v>
      </c>
      <c r="D58" s="72">
        <f>D59+D66+D74+D84+D91</f>
        <v>2064261</v>
      </c>
      <c r="E58" s="72">
        <f>E59+E66+E74+E84+E91</f>
        <v>1867216</v>
      </c>
      <c r="F58" s="72">
        <f t="shared" ref="F58:G58" si="23">F59+F66+F74+F84+F91</f>
        <v>531620</v>
      </c>
      <c r="G58" s="73">
        <f t="shared" si="23"/>
        <v>2398836</v>
      </c>
      <c r="M58" s="74"/>
    </row>
    <row r="59" ht="15.15" spans="1:7">
      <c r="A59" s="94" t="s">
        <v>22</v>
      </c>
      <c r="B59" s="95" t="s">
        <v>10</v>
      </c>
      <c r="C59" s="35">
        <f>SUM(C60:C65)</f>
        <v>222936</v>
      </c>
      <c r="D59" s="35">
        <f>SUM(D60:D65)</f>
        <v>305000</v>
      </c>
      <c r="E59" s="35">
        <f t="shared" ref="E59:G59" si="24">SUM(E60:E65)</f>
        <v>300508</v>
      </c>
      <c r="F59" s="35">
        <f t="shared" si="24"/>
        <v>-4605</v>
      </c>
      <c r="G59" s="36">
        <f t="shared" si="24"/>
        <v>295903</v>
      </c>
    </row>
    <row r="60" spans="1:7">
      <c r="A60" s="96" t="s">
        <v>22</v>
      </c>
      <c r="B60" s="88" t="s">
        <v>23</v>
      </c>
      <c r="C60" s="17">
        <v>54527</v>
      </c>
      <c r="D60" s="17">
        <v>51500</v>
      </c>
      <c r="E60" s="17">
        <v>50900</v>
      </c>
      <c r="F60" s="17">
        <v>13000</v>
      </c>
      <c r="G60" s="18">
        <f>E60+F60</f>
        <v>63900</v>
      </c>
    </row>
    <row r="61" spans="1:7">
      <c r="A61" s="97" t="s">
        <v>24</v>
      </c>
      <c r="B61" s="89" t="s">
        <v>25</v>
      </c>
      <c r="C61" s="21">
        <v>158435</v>
      </c>
      <c r="D61" s="21">
        <v>233650</v>
      </c>
      <c r="E61" s="21">
        <v>231858</v>
      </c>
      <c r="F61" s="21">
        <v>-25805</v>
      </c>
      <c r="G61" s="18">
        <f t="shared" ref="G61:G65" si="25">E61+F61</f>
        <v>206053</v>
      </c>
    </row>
    <row r="62" spans="1:7">
      <c r="A62" s="97" t="s">
        <v>30</v>
      </c>
      <c r="B62" s="89" t="s">
        <v>31</v>
      </c>
      <c r="C62" s="21">
        <v>19</v>
      </c>
      <c r="D62" s="21">
        <v>650</v>
      </c>
      <c r="E62" s="21">
        <v>650</v>
      </c>
      <c r="F62" s="21">
        <v>0</v>
      </c>
      <c r="G62" s="18">
        <f t="shared" si="25"/>
        <v>650</v>
      </c>
    </row>
    <row r="63" spans="1:7">
      <c r="A63" s="39">
        <v>36</v>
      </c>
      <c r="B63" s="89" t="s">
        <v>49</v>
      </c>
      <c r="C63" s="21">
        <v>5606</v>
      </c>
      <c r="D63" s="21">
        <v>8400</v>
      </c>
      <c r="E63" s="21">
        <v>7400</v>
      </c>
      <c r="F63" s="21">
        <v>0</v>
      </c>
      <c r="G63" s="18">
        <f t="shared" si="25"/>
        <v>7400</v>
      </c>
    </row>
    <row r="64" spans="1:7">
      <c r="A64" s="97" t="s">
        <v>26</v>
      </c>
      <c r="B64" s="89" t="s">
        <v>27</v>
      </c>
      <c r="C64" s="42">
        <v>927</v>
      </c>
      <c r="D64" s="42">
        <v>300</v>
      </c>
      <c r="E64" s="42">
        <v>500</v>
      </c>
      <c r="F64" s="42">
        <v>500</v>
      </c>
      <c r="G64" s="18">
        <f t="shared" si="25"/>
        <v>1000</v>
      </c>
    </row>
    <row r="65" spans="1:7">
      <c r="A65" s="40">
        <v>42</v>
      </c>
      <c r="B65" s="99" t="s">
        <v>37</v>
      </c>
      <c r="C65" s="42">
        <v>3422</v>
      </c>
      <c r="D65" s="42">
        <v>10500</v>
      </c>
      <c r="E65" s="42">
        <v>9200</v>
      </c>
      <c r="F65" s="42">
        <v>7700</v>
      </c>
      <c r="G65" s="18">
        <f t="shared" si="25"/>
        <v>16900</v>
      </c>
    </row>
    <row r="66" spans="1:7">
      <c r="A66" s="94" t="s">
        <v>53</v>
      </c>
      <c r="B66" s="95" t="s">
        <v>11</v>
      </c>
      <c r="C66" s="35">
        <f>SUM(C67:C73)</f>
        <v>941514</v>
      </c>
      <c r="D66" s="35">
        <f t="shared" ref="D66:G66" si="26">SUM(D67:D73)</f>
        <v>1063500</v>
      </c>
      <c r="E66" s="35">
        <f t="shared" si="26"/>
        <v>959944</v>
      </c>
      <c r="F66" s="35">
        <f t="shared" si="26"/>
        <v>9520</v>
      </c>
      <c r="G66" s="36">
        <f>SUM(G67:G73)</f>
        <v>969464</v>
      </c>
    </row>
    <row r="67" spans="1:7">
      <c r="A67" s="96" t="s">
        <v>22</v>
      </c>
      <c r="B67" s="88" t="s">
        <v>23</v>
      </c>
      <c r="C67" s="17">
        <v>237719</v>
      </c>
      <c r="D67" s="17">
        <v>209000</v>
      </c>
      <c r="E67" s="17">
        <v>183644</v>
      </c>
      <c r="F67" s="17">
        <v>8170</v>
      </c>
      <c r="G67" s="18">
        <f>E67+F67</f>
        <v>191814</v>
      </c>
    </row>
    <row r="68" spans="1:7">
      <c r="A68" s="97" t="s">
        <v>24</v>
      </c>
      <c r="B68" s="89" t="s">
        <v>25</v>
      </c>
      <c r="C68" s="21">
        <v>465946</v>
      </c>
      <c r="D68" s="21">
        <v>516100</v>
      </c>
      <c r="E68" s="21">
        <v>491055</v>
      </c>
      <c r="F68" s="21">
        <v>12735</v>
      </c>
      <c r="G68" s="18">
        <f t="shared" ref="G68:G73" si="27">E68+F68</f>
        <v>503790</v>
      </c>
    </row>
    <row r="69" spans="1:7">
      <c r="A69" s="97" t="s">
        <v>30</v>
      </c>
      <c r="B69" s="89" t="s">
        <v>31</v>
      </c>
      <c r="C69" s="21">
        <v>591</v>
      </c>
      <c r="D69" s="21">
        <v>1100</v>
      </c>
      <c r="E69" s="21">
        <v>3600</v>
      </c>
      <c r="F69" s="21">
        <v>4000</v>
      </c>
      <c r="G69" s="18">
        <f t="shared" si="27"/>
        <v>7600</v>
      </c>
    </row>
    <row r="70" spans="1:7">
      <c r="A70" s="39">
        <v>36</v>
      </c>
      <c r="B70" s="89" t="s">
        <v>49</v>
      </c>
      <c r="C70" s="21">
        <v>22047</v>
      </c>
      <c r="D70" s="21">
        <v>22300</v>
      </c>
      <c r="E70" s="21">
        <v>20400</v>
      </c>
      <c r="F70" s="21">
        <v>0</v>
      </c>
      <c r="G70" s="18">
        <f t="shared" si="27"/>
        <v>20400</v>
      </c>
    </row>
    <row r="71" spans="1:7">
      <c r="A71" s="97" t="s">
        <v>32</v>
      </c>
      <c r="B71" s="89" t="s">
        <v>33</v>
      </c>
      <c r="C71" s="21">
        <v>0</v>
      </c>
      <c r="D71" s="21">
        <v>0</v>
      </c>
      <c r="E71" s="21">
        <v>0</v>
      </c>
      <c r="F71" s="21">
        <v>0</v>
      </c>
      <c r="G71" s="18">
        <f t="shared" si="27"/>
        <v>0</v>
      </c>
    </row>
    <row r="72" spans="1:7">
      <c r="A72" s="40">
        <v>38</v>
      </c>
      <c r="B72" s="99" t="s">
        <v>27</v>
      </c>
      <c r="C72" s="42">
        <v>1347</v>
      </c>
      <c r="D72" s="42">
        <v>0</v>
      </c>
      <c r="E72" s="42">
        <v>0</v>
      </c>
      <c r="F72" s="42">
        <v>0</v>
      </c>
      <c r="G72" s="18">
        <f t="shared" si="27"/>
        <v>0</v>
      </c>
    </row>
    <row r="73" ht="15.15" spans="1:7">
      <c r="A73" s="98" t="s">
        <v>36</v>
      </c>
      <c r="B73" s="99" t="s">
        <v>37</v>
      </c>
      <c r="C73" s="42">
        <v>213864</v>
      </c>
      <c r="D73" s="42">
        <v>315000</v>
      </c>
      <c r="E73" s="42">
        <v>261245</v>
      </c>
      <c r="F73" s="42">
        <v>-15385</v>
      </c>
      <c r="G73" s="18">
        <f t="shared" si="27"/>
        <v>245860</v>
      </c>
    </row>
    <row r="74" ht="15.15" spans="1:7">
      <c r="A74" s="94" t="s">
        <v>54</v>
      </c>
      <c r="B74" s="95" t="s">
        <v>13</v>
      </c>
      <c r="C74" s="35">
        <f>SUM(C75:C83)</f>
        <v>632556</v>
      </c>
      <c r="D74" s="35">
        <f t="shared" ref="D74:G74" si="28">SUM(D75:D83)</f>
        <v>584761</v>
      </c>
      <c r="E74" s="35">
        <f t="shared" si="28"/>
        <v>585764</v>
      </c>
      <c r="F74" s="35">
        <f t="shared" si="28"/>
        <v>439692</v>
      </c>
      <c r="G74" s="36">
        <f t="shared" si="28"/>
        <v>1025456</v>
      </c>
    </row>
    <row r="75" spans="1:7">
      <c r="A75" s="96" t="s">
        <v>22</v>
      </c>
      <c r="B75" s="88" t="s">
        <v>23</v>
      </c>
      <c r="C75" s="17">
        <v>213224</v>
      </c>
      <c r="D75" s="17">
        <v>218000</v>
      </c>
      <c r="E75" s="17">
        <v>283450</v>
      </c>
      <c r="F75" s="17">
        <v>109830</v>
      </c>
      <c r="G75" s="18">
        <f>E75+F75</f>
        <v>393280</v>
      </c>
    </row>
    <row r="76" spans="1:7">
      <c r="A76" s="97" t="s">
        <v>24</v>
      </c>
      <c r="B76" s="89" t="s">
        <v>25</v>
      </c>
      <c r="C76" s="21">
        <v>325780</v>
      </c>
      <c r="D76" s="21">
        <v>231761</v>
      </c>
      <c r="E76" s="21">
        <v>249190</v>
      </c>
      <c r="F76" s="21">
        <v>182200</v>
      </c>
      <c r="G76" s="18">
        <f t="shared" ref="G76:G83" si="29">E76+F76</f>
        <v>431390</v>
      </c>
    </row>
    <row r="77" spans="1:7">
      <c r="A77" s="97" t="s">
        <v>30</v>
      </c>
      <c r="B77" s="89" t="s">
        <v>31</v>
      </c>
      <c r="C77" s="21">
        <v>8</v>
      </c>
      <c r="D77" s="21"/>
      <c r="E77" s="21">
        <v>0</v>
      </c>
      <c r="F77" s="21">
        <v>0</v>
      </c>
      <c r="G77" s="18">
        <f t="shared" si="29"/>
        <v>0</v>
      </c>
    </row>
    <row r="78" spans="1:7">
      <c r="A78" s="97" t="s">
        <v>48</v>
      </c>
      <c r="B78" s="89" t="s">
        <v>49</v>
      </c>
      <c r="C78" s="21"/>
      <c r="D78" s="21"/>
      <c r="E78" s="21">
        <v>0</v>
      </c>
      <c r="F78" s="21">
        <v>0</v>
      </c>
      <c r="G78" s="18">
        <f t="shared" si="29"/>
        <v>0</v>
      </c>
    </row>
    <row r="79" spans="1:7">
      <c r="A79" s="97" t="s">
        <v>32</v>
      </c>
      <c r="B79" s="89" t="s">
        <v>33</v>
      </c>
      <c r="C79" s="21"/>
      <c r="D79" s="21">
        <v>48000</v>
      </c>
      <c r="E79" s="21">
        <v>0</v>
      </c>
      <c r="F79" s="21">
        <v>56000</v>
      </c>
      <c r="G79" s="18">
        <f t="shared" si="29"/>
        <v>56000</v>
      </c>
    </row>
    <row r="80" spans="1:7">
      <c r="A80" s="97" t="s">
        <v>26</v>
      </c>
      <c r="B80" s="89" t="s">
        <v>27</v>
      </c>
      <c r="C80" s="21"/>
      <c r="D80" s="21">
        <v>0</v>
      </c>
      <c r="E80" s="21">
        <v>0</v>
      </c>
      <c r="F80" s="21">
        <v>0</v>
      </c>
      <c r="G80" s="18">
        <f t="shared" si="29"/>
        <v>0</v>
      </c>
    </row>
    <row r="81" spans="1:7">
      <c r="A81" s="97" t="s">
        <v>34</v>
      </c>
      <c r="B81" s="89" t="s">
        <v>35</v>
      </c>
      <c r="C81" s="21"/>
      <c r="D81" s="21">
        <v>0</v>
      </c>
      <c r="E81" s="21">
        <v>0</v>
      </c>
      <c r="F81" s="21">
        <v>0</v>
      </c>
      <c r="G81" s="18">
        <f t="shared" si="29"/>
        <v>0</v>
      </c>
    </row>
    <row r="82" spans="1:7">
      <c r="A82" s="97" t="s">
        <v>36</v>
      </c>
      <c r="B82" s="89" t="s">
        <v>37</v>
      </c>
      <c r="C82" s="21">
        <v>93544</v>
      </c>
      <c r="D82" s="21">
        <v>87000</v>
      </c>
      <c r="E82" s="21">
        <v>53124</v>
      </c>
      <c r="F82" s="21">
        <v>91662</v>
      </c>
      <c r="G82" s="18">
        <f t="shared" si="29"/>
        <v>144786</v>
      </c>
    </row>
    <row r="83" ht="15.15" spans="1:7">
      <c r="A83" s="98" t="s">
        <v>38</v>
      </c>
      <c r="B83" s="99" t="s">
        <v>39</v>
      </c>
      <c r="C83" s="42"/>
      <c r="D83" s="42">
        <v>0</v>
      </c>
      <c r="E83" s="42">
        <v>0</v>
      </c>
      <c r="F83" s="42">
        <v>0</v>
      </c>
      <c r="G83" s="18">
        <f t="shared" si="29"/>
        <v>0</v>
      </c>
    </row>
    <row r="84" ht="15.15" spans="1:7">
      <c r="A84" s="94" t="s">
        <v>50</v>
      </c>
      <c r="B84" s="95" t="s">
        <v>14</v>
      </c>
      <c r="C84" s="35">
        <f>SUM(C85:C90)</f>
        <v>3880</v>
      </c>
      <c r="D84" s="35">
        <f t="shared" ref="D84:G84" si="30">SUM(D85:D90)</f>
        <v>21000</v>
      </c>
      <c r="E84" s="35">
        <f t="shared" si="30"/>
        <v>21000</v>
      </c>
      <c r="F84" s="35">
        <f t="shared" si="30"/>
        <v>36049</v>
      </c>
      <c r="G84" s="36">
        <f t="shared" si="30"/>
        <v>57049</v>
      </c>
    </row>
    <row r="85" spans="1:7">
      <c r="A85" s="96" t="s">
        <v>22</v>
      </c>
      <c r="B85" s="88" t="s">
        <v>23</v>
      </c>
      <c r="C85" s="17"/>
      <c r="D85" s="17"/>
      <c r="E85" s="17">
        <v>0</v>
      </c>
      <c r="F85" s="17">
        <v>0</v>
      </c>
      <c r="G85" s="18">
        <f>E85+F85</f>
        <v>0</v>
      </c>
    </row>
    <row r="86" spans="1:7">
      <c r="A86" s="97" t="s">
        <v>24</v>
      </c>
      <c r="B86" s="89" t="s">
        <v>25</v>
      </c>
      <c r="C86" s="21">
        <v>3814</v>
      </c>
      <c r="D86" s="21">
        <v>12000</v>
      </c>
      <c r="E86" s="21">
        <v>12000</v>
      </c>
      <c r="F86" s="21">
        <v>20899</v>
      </c>
      <c r="G86" s="18">
        <f t="shared" ref="G86:G90" si="31">E86+F86</f>
        <v>32899</v>
      </c>
    </row>
    <row r="87" spans="1:7">
      <c r="A87" s="97" t="s">
        <v>30</v>
      </c>
      <c r="B87" s="89" t="s">
        <v>31</v>
      </c>
      <c r="C87" s="21"/>
      <c r="D87" s="21"/>
      <c r="E87" s="21"/>
      <c r="F87" s="21"/>
      <c r="G87" s="18">
        <f t="shared" si="31"/>
        <v>0</v>
      </c>
    </row>
    <row r="88" spans="1:7">
      <c r="A88" s="97" t="s">
        <v>34</v>
      </c>
      <c r="B88" s="89" t="s">
        <v>35</v>
      </c>
      <c r="C88" s="21"/>
      <c r="D88" s="21"/>
      <c r="E88" s="21"/>
      <c r="F88" s="21"/>
      <c r="G88" s="18">
        <f t="shared" si="31"/>
        <v>0</v>
      </c>
    </row>
    <row r="89" spans="1:7">
      <c r="A89" s="97" t="s">
        <v>36</v>
      </c>
      <c r="B89" s="89" t="s">
        <v>37</v>
      </c>
      <c r="C89" s="21">
        <v>66</v>
      </c>
      <c r="D89" s="21">
        <v>9000</v>
      </c>
      <c r="E89" s="21">
        <v>9000</v>
      </c>
      <c r="F89" s="21">
        <v>15150</v>
      </c>
      <c r="G89" s="18">
        <f t="shared" si="31"/>
        <v>24150</v>
      </c>
    </row>
    <row r="90" ht="15.15" spans="1:7">
      <c r="A90" s="109" t="s">
        <v>38</v>
      </c>
      <c r="B90" s="110" t="s">
        <v>39</v>
      </c>
      <c r="C90" s="26"/>
      <c r="D90" s="26"/>
      <c r="E90" s="26"/>
      <c r="F90" s="26"/>
      <c r="G90" s="18">
        <f t="shared" si="31"/>
        <v>0</v>
      </c>
    </row>
    <row r="91" ht="15.15" spans="1:7">
      <c r="A91" s="33">
        <v>71</v>
      </c>
      <c r="B91" s="95" t="s">
        <v>55</v>
      </c>
      <c r="C91" s="35">
        <f>C92</f>
        <v>0</v>
      </c>
      <c r="D91" s="35">
        <f t="shared" ref="D91:G91" si="32">D92</f>
        <v>90000</v>
      </c>
      <c r="E91" s="35">
        <f t="shared" si="32"/>
        <v>0</v>
      </c>
      <c r="F91" s="35">
        <f t="shared" si="32"/>
        <v>50964</v>
      </c>
      <c r="G91" s="36">
        <f t="shared" si="32"/>
        <v>50964</v>
      </c>
    </row>
    <row r="92" ht="15.15" spans="1:7">
      <c r="A92" s="109" t="s">
        <v>24</v>
      </c>
      <c r="B92" s="110" t="s">
        <v>25</v>
      </c>
      <c r="C92" s="26"/>
      <c r="D92" s="26">
        <v>90000</v>
      </c>
      <c r="E92" s="26">
        <v>0</v>
      </c>
      <c r="F92" s="26">
        <v>50964</v>
      </c>
      <c r="G92" s="18">
        <f>E92+F92</f>
        <v>50964</v>
      </c>
    </row>
    <row r="93" ht="15.15" spans="1:7">
      <c r="A93" s="92" t="s">
        <v>56</v>
      </c>
      <c r="B93" s="93" t="s">
        <v>57</v>
      </c>
      <c r="C93" s="31">
        <f>C94</f>
        <v>0</v>
      </c>
      <c r="D93" s="31">
        <f>D94</f>
        <v>0</v>
      </c>
      <c r="E93" s="31">
        <f>E94</f>
        <v>86198</v>
      </c>
      <c r="F93" s="31">
        <f>F94</f>
        <v>6486</v>
      </c>
      <c r="G93" s="32">
        <f>G94</f>
        <v>92684</v>
      </c>
    </row>
    <row r="94" ht="15.15" spans="1:7">
      <c r="A94" s="33">
        <v>581</v>
      </c>
      <c r="B94" s="95" t="s">
        <v>15</v>
      </c>
      <c r="C94" s="35">
        <f>SUM(C95:C98)</f>
        <v>0</v>
      </c>
      <c r="D94" s="35">
        <f t="shared" ref="D94:E94" si="33">SUM(D95:D98)</f>
        <v>0</v>
      </c>
      <c r="E94" s="35">
        <f t="shared" si="33"/>
        <v>86198</v>
      </c>
      <c r="F94" s="35">
        <f t="shared" ref="F94:G94" si="34">SUM(F95:F98)</f>
        <v>6486</v>
      </c>
      <c r="G94" s="36">
        <f t="shared" si="34"/>
        <v>92684</v>
      </c>
    </row>
    <row r="95" spans="1:7">
      <c r="A95" s="38">
        <v>31</v>
      </c>
      <c r="B95" s="88" t="s">
        <v>23</v>
      </c>
      <c r="C95" s="17"/>
      <c r="D95" s="17"/>
      <c r="E95" s="17">
        <v>30987</v>
      </c>
      <c r="F95" s="17">
        <v>0</v>
      </c>
      <c r="G95" s="18">
        <f>E95+F95</f>
        <v>30987</v>
      </c>
    </row>
    <row r="96" spans="1:7">
      <c r="A96" s="39">
        <v>32</v>
      </c>
      <c r="B96" s="89" t="s">
        <v>25</v>
      </c>
      <c r="C96" s="21"/>
      <c r="D96" s="21"/>
      <c r="E96" s="21">
        <v>22693</v>
      </c>
      <c r="F96" s="21">
        <v>50</v>
      </c>
      <c r="G96" s="18">
        <f t="shared" ref="G96:G98" si="35">E96+F96</f>
        <v>22743</v>
      </c>
    </row>
    <row r="97" spans="1:7">
      <c r="A97" s="97" t="s">
        <v>46</v>
      </c>
      <c r="B97" s="89" t="s">
        <v>47</v>
      </c>
      <c r="C97" s="21"/>
      <c r="D97" s="21"/>
      <c r="E97" s="21">
        <v>17518</v>
      </c>
      <c r="F97" s="21">
        <v>0</v>
      </c>
      <c r="G97" s="18">
        <f t="shared" si="35"/>
        <v>17518</v>
      </c>
    </row>
    <row r="98" ht="15.15" spans="1:7">
      <c r="A98" s="109" t="s">
        <v>36</v>
      </c>
      <c r="B98" s="110" t="s">
        <v>37</v>
      </c>
      <c r="C98" s="26"/>
      <c r="D98" s="26"/>
      <c r="E98" s="26">
        <v>15000</v>
      </c>
      <c r="F98" s="26">
        <v>6436</v>
      </c>
      <c r="G98" s="77">
        <f t="shared" si="35"/>
        <v>21436</v>
      </c>
    </row>
    <row r="99" spans="1:7">
      <c r="A99" s="78"/>
      <c r="B99" s="79"/>
      <c r="C99" s="80"/>
      <c r="D99" s="80"/>
      <c r="E99" s="80"/>
      <c r="F99" s="80"/>
      <c r="G99" s="80"/>
    </row>
    <row r="100" spans="1:6">
      <c r="A100" s="81" t="s">
        <v>58</v>
      </c>
      <c r="C100" s="74"/>
      <c r="E100" s="82"/>
      <c r="F100" s="82"/>
    </row>
    <row r="101" spans="5:6">
      <c r="E101" s="83" t="s">
        <v>59</v>
      </c>
      <c r="F101" s="83"/>
    </row>
    <row r="102" spans="5:6">
      <c r="E102" s="82"/>
      <c r="F102" s="82"/>
    </row>
    <row r="104" spans="5:6">
      <c r="E104" s="83" t="s">
        <v>60</v>
      </c>
      <c r="F104" s="83"/>
    </row>
  </sheetData>
  <mergeCells count="3">
    <mergeCell ref="A1:G1"/>
    <mergeCell ref="E101:F101"/>
    <mergeCell ref="E104:F104"/>
  </mergeCells>
  <pageMargins left="0.31496062992126" right="0.31496062992126" top="0.748031496062992" bottom="0.748031496062992" header="0.31496062992126" footer="0.31496062992126"/>
  <pageSetup paperSize="9" scale="99" fitToHeight="0" orientation="landscape"/>
  <headerFooter/>
  <rowBreaks count="4" manualBreakCount="4">
    <brk id="18" max="6" man="1"/>
    <brk id="39" max="6" man="1"/>
    <brk id="65" max="6" man="1"/>
    <brk id="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TFRi - posebni dio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Acer</cp:lastModifiedBy>
  <dcterms:created xsi:type="dcterms:W3CDTF">2022-10-31T10:11:00Z</dcterms:created>
  <cp:lastPrinted>2025-08-14T08:44:00Z</cp:lastPrinted>
  <dcterms:modified xsi:type="dcterms:W3CDTF">2025-12-15T04:29:30Z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  <property fmtid="{D5CDD505-2E9C-101B-9397-08002B2CF9AE}" pid="3" name="ICV">
    <vt:lpwstr>40EBDA7E41494C329582650E45BDB51E</vt:lpwstr>
  </property>
  <property fmtid="{D5CDD505-2E9C-101B-9397-08002B2CF9AE}" pid="4" name="KSOProductBuildVer">
    <vt:lpwstr>1033-11.2.0.11536</vt:lpwstr>
  </property>
</Properties>
</file>